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151" documentId="13_ncr:101_{DC625EE0-0F1E-4CCF-BC9C-19D72C893081}" xr6:coauthVersionLast="47" xr6:coauthVersionMax="47" xr10:uidLastSave="{9E1EF882-0903-47D1-85DD-AEF36FB3C55C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" i="1" l="1"/>
  <c r="T3" i="1"/>
  <c r="U3" i="1"/>
  <c r="T4" i="1"/>
  <c r="U4" i="1"/>
  <c r="T5" i="1"/>
  <c r="U5" i="1"/>
  <c r="T6" i="1"/>
  <c r="U6" i="1"/>
  <c r="T7" i="1"/>
  <c r="U7" i="1"/>
  <c r="T8" i="1"/>
  <c r="U8" i="1"/>
  <c r="T9" i="1"/>
  <c r="U9" i="1"/>
  <c r="T10" i="1"/>
  <c r="U10" i="1"/>
  <c r="T11" i="1"/>
  <c r="U11" i="1"/>
  <c r="T12" i="1"/>
  <c r="U12" i="1"/>
  <c r="T13" i="1"/>
  <c r="U13" i="1"/>
  <c r="T14" i="1"/>
  <c r="U14" i="1"/>
  <c r="T15" i="1"/>
  <c r="U15" i="1"/>
  <c r="T16" i="1"/>
  <c r="U16" i="1"/>
  <c r="T17" i="1"/>
  <c r="U17" i="1"/>
  <c r="T18" i="1"/>
  <c r="U18" i="1"/>
  <c r="T19" i="1"/>
  <c r="U19" i="1"/>
  <c r="T20" i="1"/>
  <c r="U20" i="1"/>
  <c r="T21" i="1"/>
  <c r="U21" i="1"/>
  <c r="T22" i="1"/>
  <c r="U22" i="1"/>
  <c r="T23" i="1"/>
  <c r="U23" i="1"/>
  <c r="T24" i="1"/>
  <c r="U24" i="1"/>
  <c r="T25" i="1"/>
  <c r="U25" i="1"/>
  <c r="T26" i="1"/>
  <c r="U26" i="1"/>
  <c r="T27" i="1"/>
  <c r="U27" i="1"/>
  <c r="T28" i="1"/>
  <c r="U28" i="1"/>
  <c r="T29" i="1"/>
  <c r="U29" i="1"/>
  <c r="T30" i="1"/>
  <c r="U30" i="1"/>
  <c r="T31" i="1"/>
  <c r="U31" i="1"/>
  <c r="T32" i="1"/>
  <c r="U32" i="1"/>
  <c r="T33" i="1"/>
  <c r="U33" i="1"/>
  <c r="T34" i="1"/>
  <c r="U34" i="1"/>
  <c r="T35" i="1"/>
  <c r="U35" i="1"/>
  <c r="T36" i="1"/>
  <c r="U36" i="1"/>
  <c r="T37" i="1"/>
  <c r="U37" i="1"/>
  <c r="T38" i="1"/>
  <c r="U38" i="1"/>
  <c r="T39" i="1"/>
  <c r="U39" i="1"/>
  <c r="T40" i="1"/>
  <c r="U40" i="1"/>
  <c r="T41" i="1"/>
  <c r="U41" i="1"/>
  <c r="T42" i="1"/>
  <c r="U42" i="1"/>
  <c r="T43" i="1"/>
  <c r="U43" i="1"/>
  <c r="T44" i="1"/>
  <c r="U44" i="1"/>
  <c r="T45" i="1"/>
  <c r="U45" i="1"/>
  <c r="T46" i="1"/>
  <c r="U46" i="1"/>
  <c r="T47" i="1"/>
  <c r="U47" i="1"/>
  <c r="T48" i="1"/>
  <c r="U48" i="1"/>
  <c r="T49" i="1"/>
  <c r="U49" i="1"/>
  <c r="T50" i="1"/>
  <c r="U50" i="1"/>
  <c r="T51" i="1"/>
  <c r="U51" i="1"/>
  <c r="T52" i="1"/>
  <c r="U52" i="1"/>
  <c r="T53" i="1"/>
  <c r="U53" i="1"/>
  <c r="T54" i="1"/>
  <c r="U54" i="1"/>
  <c r="T55" i="1"/>
  <c r="U55" i="1"/>
  <c r="T56" i="1"/>
  <c r="U56" i="1"/>
  <c r="T57" i="1"/>
  <c r="U57" i="1"/>
  <c r="T58" i="1"/>
  <c r="U58" i="1"/>
  <c r="T59" i="1"/>
  <c r="U59" i="1"/>
  <c r="T60" i="1"/>
  <c r="U60" i="1"/>
  <c r="T61" i="1"/>
  <c r="U61" i="1"/>
  <c r="T62" i="1"/>
  <c r="U62" i="1"/>
  <c r="T63" i="1"/>
  <c r="U63" i="1"/>
  <c r="T64" i="1"/>
  <c r="U64" i="1"/>
  <c r="T65" i="1"/>
  <c r="U65" i="1"/>
  <c r="T66" i="1"/>
  <c r="U66" i="1"/>
  <c r="T67" i="1"/>
  <c r="U67" i="1"/>
  <c r="T68" i="1"/>
  <c r="U68" i="1"/>
  <c r="T69" i="1"/>
  <c r="U69" i="1"/>
  <c r="T70" i="1"/>
  <c r="U70" i="1"/>
  <c r="T71" i="1"/>
  <c r="U71" i="1"/>
  <c r="T72" i="1"/>
  <c r="U72" i="1"/>
  <c r="T73" i="1"/>
  <c r="U73" i="1"/>
  <c r="T74" i="1"/>
  <c r="U74" i="1"/>
  <c r="T75" i="1"/>
  <c r="U75" i="1"/>
  <c r="T76" i="1"/>
  <c r="U76" i="1"/>
  <c r="T77" i="1"/>
  <c r="U77" i="1"/>
  <c r="T78" i="1"/>
  <c r="U78" i="1"/>
  <c r="T79" i="1"/>
  <c r="U79" i="1"/>
  <c r="T80" i="1"/>
  <c r="U80" i="1"/>
  <c r="T81" i="1"/>
  <c r="U81" i="1"/>
  <c r="T82" i="1"/>
  <c r="U82" i="1"/>
  <c r="T83" i="1"/>
  <c r="U83" i="1"/>
  <c r="T84" i="1"/>
  <c r="U84" i="1"/>
  <c r="T85" i="1"/>
  <c r="U85" i="1"/>
  <c r="T86" i="1"/>
  <c r="U86" i="1"/>
  <c r="T87" i="1"/>
  <c r="U87" i="1"/>
  <c r="T88" i="1"/>
  <c r="U88" i="1"/>
  <c r="T89" i="1"/>
  <c r="U89" i="1"/>
  <c r="T90" i="1"/>
  <c r="U90" i="1"/>
  <c r="T91" i="1"/>
  <c r="U91" i="1"/>
  <c r="T92" i="1"/>
  <c r="U92" i="1"/>
  <c r="T93" i="1"/>
  <c r="U93" i="1"/>
  <c r="T94" i="1"/>
  <c r="U94" i="1"/>
  <c r="T95" i="1"/>
  <c r="U95" i="1"/>
  <c r="T96" i="1"/>
  <c r="U96" i="1"/>
  <c r="T97" i="1"/>
  <c r="U97" i="1"/>
  <c r="T98" i="1"/>
  <c r="U98" i="1"/>
  <c r="T99" i="1"/>
  <c r="U99" i="1"/>
  <c r="T100" i="1"/>
  <c r="U100" i="1"/>
  <c r="T101" i="1"/>
  <c r="U101" i="1"/>
  <c r="T102" i="1"/>
  <c r="U102" i="1"/>
  <c r="T103" i="1"/>
  <c r="U103" i="1"/>
  <c r="T104" i="1"/>
  <c r="U104" i="1"/>
  <c r="T105" i="1"/>
  <c r="U105" i="1"/>
  <c r="T106" i="1"/>
  <c r="U106" i="1"/>
  <c r="T107" i="1"/>
  <c r="U107" i="1"/>
  <c r="T108" i="1"/>
  <c r="U108" i="1"/>
  <c r="T109" i="1"/>
  <c r="U109" i="1"/>
  <c r="T110" i="1"/>
  <c r="U110" i="1"/>
  <c r="T111" i="1"/>
  <c r="U111" i="1"/>
  <c r="T112" i="1"/>
  <c r="U112" i="1"/>
  <c r="T113" i="1"/>
  <c r="U113" i="1"/>
  <c r="T114" i="1"/>
  <c r="U114" i="1"/>
  <c r="T115" i="1"/>
  <c r="U115" i="1"/>
  <c r="T116" i="1"/>
  <c r="U116" i="1"/>
  <c r="T117" i="1"/>
  <c r="U117" i="1"/>
  <c r="T118" i="1"/>
  <c r="U118" i="1"/>
  <c r="T119" i="1"/>
  <c r="U119" i="1"/>
  <c r="T120" i="1"/>
  <c r="U120" i="1"/>
  <c r="T121" i="1"/>
  <c r="U121" i="1"/>
  <c r="T2" i="1"/>
  <c r="L3" i="1"/>
  <c r="L4" i="1"/>
  <c r="P4" i="1" s="1"/>
  <c r="L5" i="1"/>
  <c r="P5" i="1" s="1"/>
  <c r="L6" i="1"/>
  <c r="L7" i="1"/>
  <c r="L8" i="1"/>
  <c r="L9" i="1"/>
  <c r="L10" i="1"/>
  <c r="L11" i="1"/>
  <c r="P11" i="1" s="1"/>
  <c r="L12" i="1"/>
  <c r="P12" i="1" s="1"/>
  <c r="L13" i="1"/>
  <c r="P13" i="1" s="1"/>
  <c r="L14" i="1"/>
  <c r="P14" i="1" s="1"/>
  <c r="L15" i="1"/>
  <c r="L16" i="1"/>
  <c r="P16" i="1" s="1"/>
  <c r="L17" i="1"/>
  <c r="P17" i="1" s="1"/>
  <c r="L18" i="1"/>
  <c r="L19" i="1"/>
  <c r="L20" i="1"/>
  <c r="P20" i="1" s="1"/>
  <c r="L21" i="1"/>
  <c r="P21" i="1" s="1"/>
  <c r="L22" i="1"/>
  <c r="L23" i="1"/>
  <c r="P23" i="1" s="1"/>
  <c r="L24" i="1"/>
  <c r="P24" i="1" s="1"/>
  <c r="L25" i="1"/>
  <c r="L26" i="1"/>
  <c r="L27" i="1"/>
  <c r="L28" i="1"/>
  <c r="P28" i="1" s="1"/>
  <c r="L29" i="1"/>
  <c r="P29" i="1" s="1"/>
  <c r="L30" i="1"/>
  <c r="L31" i="1"/>
  <c r="L32" i="1"/>
  <c r="L33" i="1"/>
  <c r="L34" i="1"/>
  <c r="L35" i="1"/>
  <c r="L36" i="1"/>
  <c r="P36" i="1" s="1"/>
  <c r="L37" i="1"/>
  <c r="P37" i="1" s="1"/>
  <c r="L38" i="1"/>
  <c r="P38" i="1" s="1"/>
  <c r="L39" i="1"/>
  <c r="L40" i="1"/>
  <c r="P40" i="1" s="1"/>
  <c r="L41" i="1"/>
  <c r="P41" i="1" s="1"/>
  <c r="L42" i="1"/>
  <c r="L43" i="1"/>
  <c r="L44" i="1"/>
  <c r="P44" i="1" s="1"/>
  <c r="L45" i="1"/>
  <c r="P45" i="1" s="1"/>
  <c r="L46" i="1"/>
  <c r="L47" i="1"/>
  <c r="L48" i="1"/>
  <c r="L49" i="1"/>
  <c r="L50" i="1"/>
  <c r="P50" i="1" s="1"/>
  <c r="L51" i="1"/>
  <c r="L52" i="1"/>
  <c r="P52" i="1" s="1"/>
  <c r="L53" i="1"/>
  <c r="P53" i="1" s="1"/>
  <c r="L54" i="1"/>
  <c r="L55" i="1"/>
  <c r="L56" i="1"/>
  <c r="P56" i="1" s="1"/>
  <c r="L57" i="1"/>
  <c r="P57" i="1" s="1"/>
  <c r="L58" i="1"/>
  <c r="L59" i="1"/>
  <c r="L60" i="1"/>
  <c r="P60" i="1" s="1"/>
  <c r="L61" i="1"/>
  <c r="P61" i="1" s="1"/>
  <c r="L62" i="1"/>
  <c r="P62" i="1" s="1"/>
  <c r="L63" i="1"/>
  <c r="L64" i="1"/>
  <c r="P64" i="1" s="1"/>
  <c r="L65" i="1"/>
  <c r="P65" i="1" s="1"/>
  <c r="L66" i="1"/>
  <c r="L67" i="1"/>
  <c r="L68" i="1"/>
  <c r="L69" i="1"/>
  <c r="L70" i="1"/>
  <c r="L71" i="1"/>
  <c r="L72" i="1"/>
  <c r="P72" i="1" s="1"/>
  <c r="L73" i="1"/>
  <c r="P73" i="1" s="1"/>
  <c r="L74" i="1"/>
  <c r="P74" i="1" s="1"/>
  <c r="L75" i="1"/>
  <c r="L76" i="1"/>
  <c r="P76" i="1" s="1"/>
  <c r="L77" i="1"/>
  <c r="P77" i="1" s="1"/>
  <c r="L78" i="1"/>
  <c r="L79" i="1"/>
  <c r="L80" i="1"/>
  <c r="P80" i="1" s="1"/>
  <c r="L81" i="1"/>
  <c r="P81" i="1" s="1"/>
  <c r="L82" i="1"/>
  <c r="P82" i="1" s="1"/>
  <c r="L83" i="1"/>
  <c r="L84" i="1"/>
  <c r="L85" i="1"/>
  <c r="L86" i="1"/>
  <c r="P86" i="1" s="1"/>
  <c r="L87" i="1"/>
  <c r="L88" i="1"/>
  <c r="P88" i="1" s="1"/>
  <c r="L89" i="1"/>
  <c r="P89" i="1" s="1"/>
  <c r="L90" i="1"/>
  <c r="L91" i="1"/>
  <c r="L92" i="1"/>
  <c r="P92" i="1" s="1"/>
  <c r="L93" i="1"/>
  <c r="P93" i="1" s="1"/>
  <c r="L94" i="1"/>
  <c r="L95" i="1"/>
  <c r="L96" i="1"/>
  <c r="P96" i="1" s="1"/>
  <c r="L97" i="1"/>
  <c r="P97" i="1" s="1"/>
  <c r="L98" i="1"/>
  <c r="P98" i="1" s="1"/>
  <c r="L99" i="1"/>
  <c r="L100" i="1"/>
  <c r="P100" i="1" s="1"/>
  <c r="L101" i="1"/>
  <c r="P101" i="1" s="1"/>
  <c r="L102" i="1"/>
  <c r="L103" i="1"/>
  <c r="L104" i="1"/>
  <c r="L105" i="1"/>
  <c r="L106" i="1"/>
  <c r="L107" i="1"/>
  <c r="L108" i="1"/>
  <c r="P108" i="1" s="1"/>
  <c r="L109" i="1"/>
  <c r="P109" i="1" s="1"/>
  <c r="L110" i="1"/>
  <c r="P110" i="1" s="1"/>
  <c r="L111" i="1"/>
  <c r="L112" i="1"/>
  <c r="P112" i="1" s="1"/>
  <c r="L113" i="1"/>
  <c r="P113" i="1" s="1"/>
  <c r="L114" i="1"/>
  <c r="L115" i="1"/>
  <c r="L116" i="1"/>
  <c r="P116" i="1" s="1"/>
  <c r="L117" i="1"/>
  <c r="P117" i="1" s="1"/>
  <c r="L118" i="1"/>
  <c r="P118" i="1" s="1"/>
  <c r="L119" i="1"/>
  <c r="P119" i="1" s="1"/>
  <c r="L120" i="1"/>
  <c r="L121" i="1"/>
  <c r="L2" i="1"/>
  <c r="P2" i="1" s="1"/>
  <c r="P114" i="1" l="1"/>
  <c r="P102" i="1"/>
  <c r="P90" i="1"/>
  <c r="P78" i="1"/>
  <c r="P111" i="1"/>
  <c r="P99" i="1"/>
  <c r="P87" i="1"/>
  <c r="P75" i="1"/>
  <c r="P63" i="1"/>
  <c r="P51" i="1"/>
  <c r="P39" i="1"/>
  <c r="P27" i="1"/>
  <c r="Q27" i="1" s="1"/>
  <c r="P15" i="1"/>
  <c r="P3" i="1"/>
  <c r="P94" i="1"/>
  <c r="P58" i="1"/>
  <c r="P22" i="1"/>
  <c r="P115" i="1"/>
  <c r="P103" i="1"/>
  <c r="P91" i="1"/>
  <c r="P79" i="1"/>
  <c r="P67" i="1"/>
  <c r="P55" i="1"/>
  <c r="P43" i="1"/>
  <c r="P31" i="1"/>
  <c r="P19" i="1"/>
  <c r="P66" i="1"/>
  <c r="P26" i="1"/>
  <c r="Q26" i="1" s="1"/>
  <c r="P25" i="1"/>
  <c r="Q25" i="1" s="1"/>
  <c r="P95" i="1"/>
  <c r="P107" i="1"/>
  <c r="P47" i="1"/>
  <c r="P83" i="1"/>
  <c r="P59" i="1"/>
  <c r="P35" i="1"/>
  <c r="P71" i="1"/>
  <c r="P106" i="1"/>
  <c r="P70" i="1"/>
  <c r="P34" i="1"/>
  <c r="P121" i="1"/>
  <c r="P105" i="1"/>
  <c r="P85" i="1"/>
  <c r="P69" i="1"/>
  <c r="P49" i="1"/>
  <c r="P33" i="1"/>
  <c r="P120" i="1"/>
  <c r="P104" i="1"/>
  <c r="P84" i="1"/>
  <c r="P68" i="1"/>
  <c r="P48" i="1"/>
  <c r="P32" i="1"/>
  <c r="P46" i="1"/>
  <c r="P10" i="1"/>
  <c r="P9" i="1"/>
  <c r="P8" i="1"/>
  <c r="P7" i="1"/>
  <c r="P54" i="1"/>
  <c r="P42" i="1"/>
  <c r="P30" i="1"/>
  <c r="P18" i="1"/>
  <c r="P6" i="1"/>
  <c r="O3" i="1"/>
  <c r="Q3" i="1" s="1"/>
  <c r="O4" i="1"/>
  <c r="Q4" i="1" s="1"/>
  <c r="O5" i="1"/>
  <c r="Q5" i="1" s="1"/>
  <c r="O6" i="1"/>
  <c r="Q6" i="1" s="1"/>
  <c r="O7" i="1"/>
  <c r="Q7" i="1" s="1"/>
  <c r="O8" i="1"/>
  <c r="Q8" i="1" s="1"/>
  <c r="O9" i="1"/>
  <c r="Q9" i="1" s="1"/>
  <c r="O10" i="1"/>
  <c r="Q10" i="1" s="1"/>
  <c r="O11" i="1"/>
  <c r="Q11" i="1" s="1"/>
  <c r="O12" i="1"/>
  <c r="Q12" i="1" s="1"/>
  <c r="O13" i="1"/>
  <c r="Q13" i="1" s="1"/>
  <c r="O14" i="1"/>
  <c r="Q14" i="1" s="1"/>
  <c r="O15" i="1"/>
  <c r="Q15" i="1" s="1"/>
  <c r="O16" i="1"/>
  <c r="Q16" i="1" s="1"/>
  <c r="O17" i="1"/>
  <c r="Q17" i="1" s="1"/>
  <c r="O18" i="1"/>
  <c r="Q18" i="1" s="1"/>
  <c r="O19" i="1"/>
  <c r="Q19" i="1" s="1"/>
  <c r="O20" i="1"/>
  <c r="Q20" i="1" s="1"/>
  <c r="O21" i="1"/>
  <c r="Q21" i="1" s="1"/>
  <c r="O22" i="1"/>
  <c r="Q22" i="1" s="1"/>
  <c r="O23" i="1"/>
  <c r="Q23" i="1" s="1"/>
  <c r="O24" i="1"/>
  <c r="Q24" i="1" s="1"/>
  <c r="O25" i="1"/>
  <c r="O26" i="1"/>
  <c r="O27" i="1"/>
  <c r="O28" i="1"/>
  <c r="Q28" i="1" s="1"/>
  <c r="O29" i="1"/>
  <c r="Q29" i="1" s="1"/>
  <c r="O30" i="1"/>
  <c r="Q30" i="1" s="1"/>
  <c r="O31" i="1"/>
  <c r="Q31" i="1" s="1"/>
  <c r="O32" i="1"/>
  <c r="Q32" i="1" s="1"/>
  <c r="O33" i="1"/>
  <c r="Q33" i="1" s="1"/>
  <c r="O34" i="1"/>
  <c r="Q34" i="1" s="1"/>
  <c r="O35" i="1"/>
  <c r="Q35" i="1" s="1"/>
  <c r="O36" i="1"/>
  <c r="Q36" i="1" s="1"/>
  <c r="O37" i="1"/>
  <c r="Q37" i="1" s="1"/>
  <c r="O38" i="1"/>
  <c r="Q38" i="1" s="1"/>
  <c r="O39" i="1"/>
  <c r="Q39" i="1" s="1"/>
  <c r="O40" i="1"/>
  <c r="Q40" i="1" s="1"/>
  <c r="O41" i="1"/>
  <c r="Q41" i="1" s="1"/>
  <c r="O42" i="1"/>
  <c r="Q42" i="1" s="1"/>
  <c r="O43" i="1"/>
  <c r="Q43" i="1" s="1"/>
  <c r="O44" i="1"/>
  <c r="Q44" i="1" s="1"/>
  <c r="O45" i="1"/>
  <c r="Q45" i="1" s="1"/>
  <c r="O46" i="1"/>
  <c r="Q46" i="1" s="1"/>
  <c r="O47" i="1"/>
  <c r="Q47" i="1" s="1"/>
  <c r="O48" i="1"/>
  <c r="Q48" i="1" s="1"/>
  <c r="O49" i="1"/>
  <c r="Q49" i="1" s="1"/>
  <c r="O50" i="1"/>
  <c r="Q50" i="1" s="1"/>
  <c r="O51" i="1"/>
  <c r="Q51" i="1" s="1"/>
  <c r="O52" i="1"/>
  <c r="Q52" i="1" s="1"/>
  <c r="O53" i="1"/>
  <c r="Q53" i="1" s="1"/>
  <c r="O54" i="1"/>
  <c r="Q54" i="1" s="1"/>
  <c r="O55" i="1"/>
  <c r="Q55" i="1" s="1"/>
  <c r="O56" i="1"/>
  <c r="Q56" i="1" s="1"/>
  <c r="O57" i="1"/>
  <c r="Q57" i="1" s="1"/>
  <c r="O58" i="1"/>
  <c r="Q58" i="1" s="1"/>
  <c r="O59" i="1"/>
  <c r="Q59" i="1" s="1"/>
  <c r="O60" i="1"/>
  <c r="Q60" i="1" s="1"/>
  <c r="O61" i="1"/>
  <c r="Q61" i="1" s="1"/>
  <c r="O62" i="1"/>
  <c r="Q62" i="1" s="1"/>
  <c r="O63" i="1"/>
  <c r="Q63" i="1" s="1"/>
  <c r="O64" i="1"/>
  <c r="Q64" i="1" s="1"/>
  <c r="O65" i="1"/>
  <c r="Q65" i="1" s="1"/>
  <c r="O66" i="1"/>
  <c r="Q66" i="1" s="1"/>
  <c r="O67" i="1"/>
  <c r="Q67" i="1" s="1"/>
  <c r="O68" i="1"/>
  <c r="Q68" i="1" s="1"/>
  <c r="O69" i="1"/>
  <c r="Q69" i="1" s="1"/>
  <c r="O70" i="1"/>
  <c r="Q70" i="1" s="1"/>
  <c r="O71" i="1"/>
  <c r="Q71" i="1" s="1"/>
  <c r="O72" i="1"/>
  <c r="Q72" i="1" s="1"/>
  <c r="O73" i="1"/>
  <c r="Q73" i="1" s="1"/>
  <c r="O74" i="1"/>
  <c r="Q74" i="1" s="1"/>
  <c r="O75" i="1"/>
  <c r="Q75" i="1" s="1"/>
  <c r="O76" i="1"/>
  <c r="Q76" i="1" s="1"/>
  <c r="O77" i="1"/>
  <c r="Q77" i="1" s="1"/>
  <c r="O78" i="1"/>
  <c r="Q78" i="1" s="1"/>
  <c r="O79" i="1"/>
  <c r="Q79" i="1" s="1"/>
  <c r="O80" i="1"/>
  <c r="Q80" i="1" s="1"/>
  <c r="O81" i="1"/>
  <c r="Q81" i="1" s="1"/>
  <c r="O82" i="1"/>
  <c r="Q82" i="1" s="1"/>
  <c r="O83" i="1"/>
  <c r="Q83" i="1" s="1"/>
  <c r="O84" i="1"/>
  <c r="Q84" i="1" s="1"/>
  <c r="O85" i="1"/>
  <c r="Q85" i="1" s="1"/>
  <c r="O86" i="1"/>
  <c r="Q86" i="1" s="1"/>
  <c r="O87" i="1"/>
  <c r="Q87" i="1" s="1"/>
  <c r="O88" i="1"/>
  <c r="Q88" i="1" s="1"/>
  <c r="O89" i="1"/>
  <c r="Q89" i="1" s="1"/>
  <c r="O90" i="1"/>
  <c r="Q90" i="1" s="1"/>
  <c r="O91" i="1"/>
  <c r="Q91" i="1" s="1"/>
  <c r="O92" i="1"/>
  <c r="Q92" i="1" s="1"/>
  <c r="O93" i="1"/>
  <c r="Q93" i="1" s="1"/>
  <c r="O94" i="1"/>
  <c r="Q94" i="1" s="1"/>
  <c r="O95" i="1"/>
  <c r="Q95" i="1" s="1"/>
  <c r="O96" i="1"/>
  <c r="Q96" i="1" s="1"/>
  <c r="O97" i="1"/>
  <c r="Q97" i="1" s="1"/>
  <c r="O98" i="1"/>
  <c r="Q98" i="1" s="1"/>
  <c r="O99" i="1"/>
  <c r="Q99" i="1" s="1"/>
  <c r="O100" i="1"/>
  <c r="Q100" i="1" s="1"/>
  <c r="O101" i="1"/>
  <c r="Q101" i="1" s="1"/>
  <c r="O102" i="1"/>
  <c r="Q102" i="1" s="1"/>
  <c r="O103" i="1"/>
  <c r="Q103" i="1" s="1"/>
  <c r="O104" i="1"/>
  <c r="Q104" i="1" s="1"/>
  <c r="O105" i="1"/>
  <c r="Q105" i="1" s="1"/>
  <c r="O106" i="1"/>
  <c r="Q106" i="1" s="1"/>
  <c r="O107" i="1"/>
  <c r="Q107" i="1" s="1"/>
  <c r="O108" i="1"/>
  <c r="Q108" i="1" s="1"/>
  <c r="O109" i="1"/>
  <c r="Q109" i="1" s="1"/>
  <c r="O110" i="1"/>
  <c r="Q110" i="1" s="1"/>
  <c r="O111" i="1"/>
  <c r="Q111" i="1" s="1"/>
  <c r="O112" i="1"/>
  <c r="Q112" i="1" s="1"/>
  <c r="O113" i="1"/>
  <c r="Q113" i="1" s="1"/>
  <c r="O114" i="1"/>
  <c r="Q114" i="1" s="1"/>
  <c r="O115" i="1"/>
  <c r="Q115" i="1" s="1"/>
  <c r="O116" i="1"/>
  <c r="Q116" i="1" s="1"/>
  <c r="O117" i="1"/>
  <c r="Q117" i="1" s="1"/>
  <c r="O118" i="1"/>
  <c r="Q118" i="1" s="1"/>
  <c r="O119" i="1"/>
  <c r="Q119" i="1" s="1"/>
  <c r="O120" i="1"/>
  <c r="Q120" i="1" s="1"/>
  <c r="O121" i="1"/>
  <c r="Q121" i="1" s="1"/>
  <c r="O2" i="1"/>
  <c r="Q2" i="1" s="1"/>
  <c r="S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M48" i="1"/>
  <c r="V105" i="1" l="1"/>
  <c r="V69" i="1"/>
  <c r="V21" i="1"/>
  <c r="V92" i="1"/>
  <c r="V44" i="1"/>
  <c r="V8" i="1"/>
  <c r="V115" i="1"/>
  <c r="V67" i="1"/>
  <c r="V19" i="1"/>
  <c r="V111" i="1"/>
  <c r="V75" i="1"/>
  <c r="V3" i="1"/>
  <c r="V57" i="1"/>
  <c r="V104" i="1"/>
  <c r="V56" i="1"/>
  <c r="V20" i="1"/>
  <c r="V91" i="1"/>
  <c r="V55" i="1"/>
  <c r="V99" i="1"/>
  <c r="V87" i="1"/>
  <c r="V63" i="1"/>
  <c r="V51" i="1"/>
  <c r="V39" i="1"/>
  <c r="V27" i="1"/>
  <c r="V15" i="1"/>
  <c r="V110" i="1"/>
  <c r="V98" i="1"/>
  <c r="V86" i="1"/>
  <c r="V74" i="1"/>
  <c r="V62" i="1"/>
  <c r="V50" i="1"/>
  <c r="V38" i="1"/>
  <c r="V26" i="1"/>
  <c r="V14" i="1"/>
  <c r="V2" i="1"/>
  <c r="V121" i="1"/>
  <c r="V109" i="1"/>
  <c r="V97" i="1"/>
  <c r="V85" i="1"/>
  <c r="V73" i="1"/>
  <c r="V61" i="1"/>
  <c r="V49" i="1"/>
  <c r="V37" i="1"/>
  <c r="V25" i="1"/>
  <c r="V13" i="1"/>
  <c r="V120" i="1"/>
  <c r="V108" i="1"/>
  <c r="V96" i="1"/>
  <c r="V84" i="1"/>
  <c r="V72" i="1"/>
  <c r="V60" i="1"/>
  <c r="V48" i="1"/>
  <c r="V36" i="1"/>
  <c r="V24" i="1"/>
  <c r="V12" i="1"/>
  <c r="V119" i="1"/>
  <c r="V107" i="1"/>
  <c r="V95" i="1"/>
  <c r="V83" i="1"/>
  <c r="V71" i="1"/>
  <c r="V59" i="1"/>
  <c r="V47" i="1"/>
  <c r="V35" i="1"/>
  <c r="V23" i="1"/>
  <c r="V11" i="1"/>
  <c r="V118" i="1"/>
  <c r="V106" i="1"/>
  <c r="V94" i="1"/>
  <c r="V82" i="1"/>
  <c r="V70" i="1"/>
  <c r="V58" i="1"/>
  <c r="V46" i="1"/>
  <c r="V34" i="1"/>
  <c r="V22" i="1"/>
  <c r="V10" i="1"/>
  <c r="V117" i="1"/>
  <c r="V33" i="1"/>
  <c r="V80" i="1"/>
  <c r="V103" i="1"/>
  <c r="V43" i="1"/>
  <c r="V7" i="1"/>
  <c r="V54" i="1"/>
  <c r="V93" i="1"/>
  <c r="V81" i="1"/>
  <c r="V45" i="1"/>
  <c r="V9" i="1"/>
  <c r="V116" i="1"/>
  <c r="V68" i="1"/>
  <c r="V32" i="1"/>
  <c r="V79" i="1"/>
  <c r="V31" i="1"/>
  <c r="V114" i="1"/>
  <c r="V102" i="1"/>
  <c r="V90" i="1"/>
  <c r="V78" i="1"/>
  <c r="V66" i="1"/>
  <c r="V42" i="1"/>
  <c r="V30" i="1"/>
  <c r="V18" i="1"/>
  <c r="V6" i="1"/>
  <c r="V113" i="1"/>
  <c r="V101" i="1"/>
  <c r="V89" i="1"/>
  <c r="V77" i="1"/>
  <c r="V65" i="1"/>
  <c r="V53" i="1"/>
  <c r="V41" i="1"/>
  <c r="V29" i="1"/>
  <c r="V17" i="1"/>
  <c r="V5" i="1"/>
  <c r="V112" i="1"/>
  <c r="V100" i="1"/>
  <c r="V88" i="1"/>
  <c r="V76" i="1"/>
  <c r="V64" i="1"/>
  <c r="V52" i="1"/>
  <c r="V40" i="1"/>
  <c r="V28" i="1"/>
  <c r="V16" i="1"/>
  <c r="V4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2" i="1"/>
</calcChain>
</file>

<file path=xl/sharedStrings.xml><?xml version="1.0" encoding="utf-8"?>
<sst xmlns="http://schemas.openxmlformats.org/spreadsheetml/2006/main" count="620" uniqueCount="256">
  <si>
    <t>材料名</t>
  </si>
  <si>
    <t>種別</t>
  </si>
  <si>
    <t>系</t>
  </si>
  <si>
    <t>Tc [K]</t>
  </si>
  <si>
    <t>ξ0 [nm]</t>
  </si>
  <si>
    <t>ξpair(0) [nm]</t>
  </si>
  <si>
    <t>v_F [10^5 m/s]</t>
  </si>
  <si>
    <t>Δ [meV]</t>
  </si>
  <si>
    <t>備考1 (ξ0 参照先)</t>
  </si>
  <si>
    <t>備考2 (ξpair(0))</t>
  </si>
  <si>
    <t>Al</t>
  </si>
  <si>
    <t>第一種</t>
  </si>
  <si>
    <t>BCS</t>
  </si>
  <si>
    <t>Faber &amp; Pippard (1955)</t>
  </si>
  <si>
    <t>備考1と同じ</t>
  </si>
  <si>
    <t>Zn</t>
  </si>
  <si>
    <t>NIST SRD 84</t>
  </si>
  <si>
    <t>Ga</t>
  </si>
  <si>
    <t>Phys. Rev. 159, 344</t>
  </si>
  <si>
    <t>Cd</t>
  </si>
  <si>
    <t>Kittel (Solid State Phys.)</t>
  </si>
  <si>
    <t>In</t>
  </si>
  <si>
    <t>Phys. Rev. 145, 218</t>
  </si>
  <si>
    <t>Sn</t>
  </si>
  <si>
    <t>Bardeen et al. (1961)</t>
  </si>
  <si>
    <t>Hg(alpha)</t>
  </si>
  <si>
    <t>Phys. Rev. 113, 120</t>
  </si>
  <si>
    <t>Tl</t>
  </si>
  <si>
    <t>Pb</t>
  </si>
  <si>
    <t>Tinkham (Intro SC)</t>
  </si>
  <si>
    <t>Ti</t>
  </si>
  <si>
    <t>Roberts (1976)</t>
  </si>
  <si>
    <t>Zr</t>
  </si>
  <si>
    <t>Hf</t>
  </si>
  <si>
    <t>Th</t>
  </si>
  <si>
    <t>Phys. Rev. B 6, 4250</t>
  </si>
  <si>
    <t>Pa</t>
  </si>
  <si>
    <t>J. Low Temp. Phys. 2, 263</t>
  </si>
  <si>
    <t>Be</t>
  </si>
  <si>
    <t>W</t>
  </si>
  <si>
    <t>Ir</t>
  </si>
  <si>
    <t>Ru</t>
  </si>
  <si>
    <t>Os</t>
  </si>
  <si>
    <t>Lu</t>
  </si>
  <si>
    <t>Phys. Rev. B 10, 1002</t>
  </si>
  <si>
    <t>Nb (pure)</t>
  </si>
  <si>
    <t>中間的</t>
  </si>
  <si>
    <t>Phys. Rev. B 3, 3821</t>
  </si>
  <si>
    <t>V (pure)</t>
  </si>
  <si>
    <t>Phys. Rev. 149, 209</t>
  </si>
  <si>
    <t>Ta (pure)</t>
  </si>
  <si>
    <t>Phys. Rev. B 1, 1054</t>
  </si>
  <si>
    <t>MgB2</t>
  </si>
  <si>
    <t>BCS(多バンド)</t>
  </si>
  <si>
    <t>Nature 418, 758</t>
  </si>
  <si>
    <t>NbSe2 (2H)</t>
  </si>
  <si>
    <t>PRL 91, 167001</t>
  </si>
  <si>
    <t>LaRu3Si2</t>
  </si>
  <si>
    <t>PRB 83, 184521</t>
  </si>
  <si>
    <t>ZrB12</t>
  </si>
  <si>
    <t>PRB 72, 024503</t>
  </si>
  <si>
    <t>Lu5Ir4Si10</t>
  </si>
  <si>
    <t>PRB 34, 1544</t>
  </si>
  <si>
    <t>CaC6</t>
  </si>
  <si>
    <t>Nature Phys 3, 168</t>
  </si>
  <si>
    <t>YNi2B2C</t>
  </si>
  <si>
    <t>PRB 55, 6019</t>
  </si>
  <si>
    <t>LuNi2B2C</t>
  </si>
  <si>
    <t>PRB 58, 523</t>
  </si>
  <si>
    <t>La3In</t>
  </si>
  <si>
    <t>JPSJ 56, 1178</t>
  </si>
  <si>
    <t>Pb-In (5%)</t>
  </si>
  <si>
    <t>PR 147, 288</t>
  </si>
  <si>
    <t>Sn-In (2.5%)</t>
  </si>
  <si>
    <t>PR 182, 482</t>
  </si>
  <si>
    <t>Re</t>
  </si>
  <si>
    <t>PRB 11, 4224</t>
  </si>
  <si>
    <t>Mo</t>
  </si>
  <si>
    <t>PR 145, 218</t>
  </si>
  <si>
    <t>Nb3Al</t>
  </si>
  <si>
    <t>PRB 4, 3962</t>
  </si>
  <si>
    <t>V3Si</t>
  </si>
  <si>
    <t>PRB 28, 1289</t>
  </si>
  <si>
    <t>Ti-V (5%)</t>
  </si>
  <si>
    <t>PR 140, A1175</t>
  </si>
  <si>
    <t>Zr (high-purity)</t>
  </si>
  <si>
    <t>LSCO (x=0.15)</t>
  </si>
  <si>
    <t>第二種</t>
  </si>
  <si>
    <t>非BCS</t>
  </si>
  <si>
    <t>PRB 67, 104505</t>
  </si>
  <si>
    <t>Sci. Rep. 11, 11664</t>
  </si>
  <si>
    <t>LSCO (x=0.10)</t>
  </si>
  <si>
    <t>PRB 41, 192</t>
  </si>
  <si>
    <t>LSCO (x=0.20)</t>
  </si>
  <si>
    <t>PRB 70, 104503</t>
  </si>
  <si>
    <t>YBCO (opt.)</t>
  </si>
  <si>
    <t>PRB 39, 6626</t>
  </si>
  <si>
    <t>YBCO (ortho-II)</t>
  </si>
  <si>
    <t>Nature 414, 299</t>
  </si>
  <si>
    <t>Bi2212 (opt.)</t>
  </si>
  <si>
    <t>PRL 74, 4521</t>
  </si>
  <si>
    <t>Bi2212 (UD65)</t>
  </si>
  <si>
    <t>PRL 83, 3709</t>
  </si>
  <si>
    <t>Bi2212 (OD80)</t>
  </si>
  <si>
    <t>PRB 57, 11651</t>
  </si>
  <si>
    <t>Bi2223 (opt.)</t>
  </si>
  <si>
    <t>Physica C 282, 197</t>
  </si>
  <si>
    <t>備考1より推定</t>
  </si>
  <si>
    <t>Tl2212</t>
  </si>
  <si>
    <t>PRB 48, 13191</t>
  </si>
  <si>
    <t>Tl2223</t>
  </si>
  <si>
    <t>PRB 45, 7554</t>
  </si>
  <si>
    <t>Hg1212</t>
  </si>
  <si>
    <t>PRB 52, 10600</t>
  </si>
  <si>
    <t>Hg1223</t>
  </si>
  <si>
    <t>Nature 363, 56</t>
  </si>
  <si>
    <t>NCCO (x=0.15)</t>
  </si>
  <si>
    <t>PRB 51, 3843</t>
  </si>
  <si>
    <t>PRL 86, 498</t>
  </si>
  <si>
    <t>PCCO (x=0.15)</t>
  </si>
  <si>
    <t>PRB 68, 144510</t>
  </si>
  <si>
    <t>La214-F (opt.)</t>
  </si>
  <si>
    <t>PRB 81, 184522</t>
  </si>
  <si>
    <t>Bi2201 (La-sub)</t>
  </si>
  <si>
    <t>PRL 101, 117004</t>
  </si>
  <si>
    <t>Y124</t>
  </si>
  <si>
    <t>PRB 51, 11846</t>
  </si>
  <si>
    <t>HBCO (Hg1201)</t>
  </si>
  <si>
    <t>PRL 97, 107001</t>
  </si>
  <si>
    <t>Ca-YBCO (x=0.1)</t>
  </si>
  <si>
    <t>PRB 53, 2251</t>
  </si>
  <si>
    <t>Bi2212 (OD55)</t>
  </si>
  <si>
    <t>PRB 63, 224503</t>
  </si>
  <si>
    <t>LSCO (x=0.25)</t>
  </si>
  <si>
    <t>Tl1212</t>
  </si>
  <si>
    <t>Physica C 160, 489</t>
  </si>
  <si>
    <t>Tl1223</t>
  </si>
  <si>
    <t>PRB 44, 915</t>
  </si>
  <si>
    <t>BSCCO-2212 (pure)</t>
  </si>
  <si>
    <t>PRB 63, 134512</t>
  </si>
  <si>
    <t>Y123 (Twinned)</t>
  </si>
  <si>
    <t>PRB 36, 7125</t>
  </si>
  <si>
    <t>Sm-123</t>
  </si>
  <si>
    <t>PRB 55, 3186</t>
  </si>
  <si>
    <t>Eu-123</t>
  </si>
  <si>
    <t>Nd-123</t>
  </si>
  <si>
    <t>Hg2212</t>
  </si>
  <si>
    <t>Physica C 235, 873</t>
  </si>
  <si>
    <t>LaFeAsO0.89F0.11</t>
  </si>
  <si>
    <t>PRB 78, 100504</t>
  </si>
  <si>
    <t>SmFeAsO0.8F0.2</t>
  </si>
  <si>
    <t>PRB 78, 132501</t>
  </si>
  <si>
    <t>NdFeAsO0.7F0.3</t>
  </si>
  <si>
    <t>EPL 83, 67006</t>
  </si>
  <si>
    <t>Ba0.6K0.4Fe2As2</t>
  </si>
  <si>
    <t>PRL 101, 107004</t>
  </si>
  <si>
    <t>Ba(Fe0.92Co0.08)2As2</t>
  </si>
  <si>
    <t>PRB 81, 180515</t>
  </si>
  <si>
    <t>BaFe2(As0.65P0.35)2</t>
  </si>
  <si>
    <t>PRL 105, 107004</t>
  </si>
  <si>
    <t>LiFeAs</t>
  </si>
  <si>
    <t>PRL 105, 237001</t>
  </si>
  <si>
    <t>FeSe (bulk)</t>
  </si>
  <si>
    <t>PRB 82, 180513</t>
  </si>
  <si>
    <t>FeSe (mono/STO)</t>
  </si>
  <si>
    <t>Nature Com. 5, 5047</t>
  </si>
  <si>
    <t>FeTe0.6Se0.4</t>
  </si>
  <si>
    <t>PRB 81, 180503</t>
  </si>
  <si>
    <t>KxFe2-ySe2</t>
  </si>
  <si>
    <t>PRL 106, 187001</t>
  </si>
  <si>
    <t>NaFeAs</t>
  </si>
  <si>
    <t>PRB 85, 094511</t>
  </si>
  <si>
    <t>SrFe2As2 (Co)</t>
  </si>
  <si>
    <t>PRB 79, 132501</t>
  </si>
  <si>
    <t>CaFe2As2 (P)</t>
  </si>
  <si>
    <t>PRB 86, 134517</t>
  </si>
  <si>
    <t>LaFePO</t>
  </si>
  <si>
    <t>PRB 78, 184517</t>
  </si>
  <si>
    <t>KFe2As2</t>
  </si>
  <si>
    <t>PRB 82, 014526</t>
  </si>
  <si>
    <t>Ca10(Pt4As8)(Fe2As2)5</t>
  </si>
  <si>
    <t>PRB 85, 144503</t>
  </si>
  <si>
    <t>CsFe2As2</t>
  </si>
  <si>
    <t>PRL 110, 207001</t>
  </si>
  <si>
    <t>Ba0.1K0.9Fe2As2</t>
  </si>
  <si>
    <t>PRB 87, 214513</t>
  </si>
  <si>
    <t>Sr0.6Na0.4Fe2As2</t>
  </si>
  <si>
    <t>EPL 87, 37006</t>
  </si>
  <si>
    <t>H3S (200GPa)</t>
  </si>
  <si>
    <t>BCS(強結合)</t>
  </si>
  <si>
    <t>Nature 525, 73</t>
  </si>
  <si>
    <t>LaH10 (170GPa)</t>
  </si>
  <si>
    <t>PRL 122, 027001</t>
  </si>
  <si>
    <t>ArXiv 1906.07650</t>
  </si>
  <si>
    <t>YH10 (250GPa)</t>
  </si>
  <si>
    <t>PNAS 114, 6990</t>
  </si>
  <si>
    <t>YH6 (166GPa)</t>
  </si>
  <si>
    <t>PRL 126, 117003</t>
  </si>
  <si>
    <t>CaH6 (170GPa)</t>
  </si>
  <si>
    <t>Nature Com. 3, 1145</t>
  </si>
  <si>
    <t>ThH10 (170GPa)</t>
  </si>
  <si>
    <t>PRL 122, 227001</t>
  </si>
  <si>
    <t>PH3 (207GPa)</t>
  </si>
  <si>
    <t>CeH9 (150GPa)</t>
  </si>
  <si>
    <t>Nature Com. 10, 3461</t>
  </si>
  <si>
    <t>PrH9 (150GPa)</t>
  </si>
  <si>
    <t>Sci. Adv. 6, eaaz1994</t>
  </si>
  <si>
    <t>BaH12 (140GPa)</t>
  </si>
  <si>
    <t>Nature Com. 13, 3194</t>
  </si>
  <si>
    <t>Nb3Sn</t>
  </si>
  <si>
    <t>V3Ga</t>
  </si>
  <si>
    <t>PRB 18, 1167</t>
  </si>
  <si>
    <t>NbN</t>
  </si>
  <si>
    <t>PRB 44, 9555</t>
  </si>
  <si>
    <t>K3C60</t>
  </si>
  <si>
    <t>BCS/強結合</t>
  </si>
  <si>
    <t>Nature 350, 600</t>
  </si>
  <si>
    <t>Rb3C60</t>
  </si>
  <si>
    <t>PRL 68, 1050</t>
  </si>
  <si>
    <t>CeCu2Si2</t>
  </si>
  <si>
    <t>PRL 43, 1892</t>
  </si>
  <si>
    <t>UPt3</t>
  </si>
  <si>
    <t>PRL 52, 679</t>
  </si>
  <si>
    <t>UBe13</t>
  </si>
  <si>
    <t>PRL 52, 1915</t>
  </si>
  <si>
    <t>URu2Si2</t>
  </si>
  <si>
    <t>PRL 56, 161</t>
  </si>
  <si>
    <t>CeCoIn5</t>
  </si>
  <si>
    <t>PRL 86, 999</t>
  </si>
  <si>
    <t>kappa-(ET)2CuBr</t>
  </si>
  <si>
    <t>PRL 68, 2531</t>
  </si>
  <si>
    <t>kappa-(ET)2CuNCS</t>
  </si>
  <si>
    <t>PRB 62, 1422</t>
  </si>
  <si>
    <t>Sr2RuO4</t>
  </si>
  <si>
    <t>Nature 372, 532</t>
  </si>
  <si>
    <t>Li0.48THFyHfNCl</t>
  </si>
  <si>
    <t>Nature 395, 363</t>
  </si>
  <si>
    <t>ZrNCl (Li)</t>
  </si>
  <si>
    <t>PRB 70, 064503</t>
  </si>
  <si>
    <t>WTe2 (Mono)</t>
  </si>
  <si>
    <t>Science 362, 922</t>
  </si>
  <si>
    <t>PbTaSe2</t>
  </si>
  <si>
    <t>PRB 89, 020505</t>
  </si>
  <si>
    <t>Bi2Pd</t>
  </si>
  <si>
    <t>PRB 83, 140510</t>
  </si>
  <si>
    <t>UTe2</t>
  </si>
  <si>
    <t>Science 365, 684</t>
  </si>
  <si>
    <t>La3Ni2O7 (80GPa)</t>
  </si>
  <si>
    <t>Nature 621, 493</t>
  </si>
  <si>
    <t>Δ/1.764k_B</t>
    <phoneticPr fontId="1"/>
  </si>
  <si>
    <t>ξ比判定</t>
    <rPh sb="1" eb="2">
      <t>ヒ</t>
    </rPh>
    <rPh sb="2" eb="4">
      <t>ハンテイ</t>
    </rPh>
    <phoneticPr fontId="1"/>
  </si>
  <si>
    <t>補正項乗数</t>
    <rPh sb="0" eb="3">
      <t>ホセイコウ</t>
    </rPh>
    <rPh sb="3" eb="5">
      <t>ジョウスウ</t>
    </rPh>
    <phoneticPr fontId="1"/>
  </si>
  <si>
    <t>ξ0/ξpair(0)</t>
    <phoneticPr fontId="1"/>
  </si>
  <si>
    <t>138.1*v_F/ξ0</t>
    <phoneticPr fontId="1"/>
  </si>
  <si>
    <t>(81)式</t>
    <rPh sb="4" eb="5">
      <t>シキ</t>
    </rPh>
    <phoneticPr fontId="1"/>
  </si>
  <si>
    <t>(82)式</t>
    <rPh sb="4" eb="5">
      <t>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</si>
</sst>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78020023554629"/>
          <c:y val="0.14464534075104313"/>
          <c:w val="0.82157142151603446"/>
          <c:h val="0.72629614622233407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>
                <a:noFill/>
              </a:ln>
              <a:effectLst/>
            </c:spPr>
          </c:marker>
          <c:trendline>
            <c:spPr>
              <a:ln w="12700" cap="rnd">
                <a:solidFill>
                  <a:srgbClr val="0000FF"/>
                </a:solidFill>
                <a:prstDash val="sysDash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1.6936062244331241E-2"/>
                  <c:y val="-3.337969401947148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0000F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Sheet1!$D$2:$D$121</c:f>
              <c:numCache>
                <c:formatCode>General</c:formatCode>
                <c:ptCount val="120"/>
                <c:pt idx="0">
                  <c:v>1.18</c:v>
                </c:pt>
                <c:pt idx="1">
                  <c:v>0.85</c:v>
                </c:pt>
                <c:pt idx="2">
                  <c:v>1.0900000000000001</c:v>
                </c:pt>
                <c:pt idx="3">
                  <c:v>0.52</c:v>
                </c:pt>
                <c:pt idx="4">
                  <c:v>3.41</c:v>
                </c:pt>
                <c:pt idx="5">
                  <c:v>3.72</c:v>
                </c:pt>
                <c:pt idx="6">
                  <c:v>4.1500000000000004</c:v>
                </c:pt>
                <c:pt idx="7">
                  <c:v>2.39</c:v>
                </c:pt>
                <c:pt idx="8">
                  <c:v>7.19</c:v>
                </c:pt>
                <c:pt idx="9">
                  <c:v>0.4</c:v>
                </c:pt>
                <c:pt idx="10">
                  <c:v>0.53</c:v>
                </c:pt>
                <c:pt idx="11">
                  <c:v>0.13</c:v>
                </c:pt>
                <c:pt idx="12">
                  <c:v>1.38</c:v>
                </c:pt>
                <c:pt idx="13">
                  <c:v>1.4</c:v>
                </c:pt>
                <c:pt idx="14">
                  <c:v>0.03</c:v>
                </c:pt>
                <c:pt idx="15">
                  <c:v>0.01</c:v>
                </c:pt>
                <c:pt idx="16">
                  <c:v>0.11</c:v>
                </c:pt>
                <c:pt idx="17">
                  <c:v>0.49</c:v>
                </c:pt>
                <c:pt idx="18">
                  <c:v>0.66</c:v>
                </c:pt>
                <c:pt idx="19">
                  <c:v>0.1</c:v>
                </c:pt>
                <c:pt idx="20">
                  <c:v>9.25</c:v>
                </c:pt>
                <c:pt idx="21">
                  <c:v>5.4</c:v>
                </c:pt>
                <c:pt idx="22">
                  <c:v>4.47</c:v>
                </c:pt>
                <c:pt idx="23">
                  <c:v>39</c:v>
                </c:pt>
                <c:pt idx="24">
                  <c:v>7.2</c:v>
                </c:pt>
                <c:pt idx="25">
                  <c:v>6.5</c:v>
                </c:pt>
                <c:pt idx="26">
                  <c:v>6</c:v>
                </c:pt>
                <c:pt idx="27">
                  <c:v>3.9</c:v>
                </c:pt>
                <c:pt idx="28">
                  <c:v>11.5</c:v>
                </c:pt>
                <c:pt idx="29">
                  <c:v>15.5</c:v>
                </c:pt>
                <c:pt idx="30">
                  <c:v>16.600000000000001</c:v>
                </c:pt>
                <c:pt idx="31">
                  <c:v>9.5</c:v>
                </c:pt>
                <c:pt idx="32">
                  <c:v>7</c:v>
                </c:pt>
                <c:pt idx="33">
                  <c:v>3.8</c:v>
                </c:pt>
                <c:pt idx="34">
                  <c:v>1.7</c:v>
                </c:pt>
                <c:pt idx="35">
                  <c:v>0.92</c:v>
                </c:pt>
                <c:pt idx="36">
                  <c:v>18.8</c:v>
                </c:pt>
                <c:pt idx="37">
                  <c:v>17.100000000000001</c:v>
                </c:pt>
                <c:pt idx="38">
                  <c:v>4.5</c:v>
                </c:pt>
                <c:pt idx="39">
                  <c:v>0.53</c:v>
                </c:pt>
                <c:pt idx="40">
                  <c:v>38</c:v>
                </c:pt>
                <c:pt idx="41">
                  <c:v>28</c:v>
                </c:pt>
                <c:pt idx="42">
                  <c:v>35</c:v>
                </c:pt>
                <c:pt idx="43">
                  <c:v>92</c:v>
                </c:pt>
                <c:pt idx="44">
                  <c:v>60</c:v>
                </c:pt>
                <c:pt idx="45">
                  <c:v>91</c:v>
                </c:pt>
                <c:pt idx="46">
                  <c:v>65</c:v>
                </c:pt>
                <c:pt idx="47">
                  <c:v>80</c:v>
                </c:pt>
                <c:pt idx="48">
                  <c:v>110</c:v>
                </c:pt>
                <c:pt idx="49">
                  <c:v>105</c:v>
                </c:pt>
                <c:pt idx="50">
                  <c:v>125</c:v>
                </c:pt>
                <c:pt idx="51">
                  <c:v>127</c:v>
                </c:pt>
                <c:pt idx="52">
                  <c:v>134</c:v>
                </c:pt>
                <c:pt idx="53">
                  <c:v>24</c:v>
                </c:pt>
                <c:pt idx="54">
                  <c:v>22</c:v>
                </c:pt>
                <c:pt idx="55">
                  <c:v>32</c:v>
                </c:pt>
                <c:pt idx="56">
                  <c:v>34</c:v>
                </c:pt>
                <c:pt idx="57">
                  <c:v>80</c:v>
                </c:pt>
                <c:pt idx="58">
                  <c:v>95</c:v>
                </c:pt>
                <c:pt idx="59">
                  <c:v>85</c:v>
                </c:pt>
                <c:pt idx="60">
                  <c:v>55</c:v>
                </c:pt>
                <c:pt idx="61">
                  <c:v>15</c:v>
                </c:pt>
                <c:pt idx="62">
                  <c:v>85</c:v>
                </c:pt>
                <c:pt idx="63">
                  <c:v>115</c:v>
                </c:pt>
                <c:pt idx="64">
                  <c:v>92</c:v>
                </c:pt>
                <c:pt idx="65">
                  <c:v>92</c:v>
                </c:pt>
                <c:pt idx="66">
                  <c:v>94</c:v>
                </c:pt>
                <c:pt idx="67">
                  <c:v>94</c:v>
                </c:pt>
                <c:pt idx="68">
                  <c:v>96</c:v>
                </c:pt>
                <c:pt idx="69">
                  <c:v>120</c:v>
                </c:pt>
                <c:pt idx="70">
                  <c:v>26</c:v>
                </c:pt>
                <c:pt idx="71">
                  <c:v>54</c:v>
                </c:pt>
                <c:pt idx="72">
                  <c:v>52</c:v>
                </c:pt>
                <c:pt idx="73">
                  <c:v>38</c:v>
                </c:pt>
                <c:pt idx="74">
                  <c:v>22</c:v>
                </c:pt>
                <c:pt idx="75">
                  <c:v>30</c:v>
                </c:pt>
                <c:pt idx="76">
                  <c:v>18</c:v>
                </c:pt>
                <c:pt idx="77">
                  <c:v>8.5</c:v>
                </c:pt>
                <c:pt idx="78">
                  <c:v>65</c:v>
                </c:pt>
                <c:pt idx="79">
                  <c:v>14.5</c:v>
                </c:pt>
                <c:pt idx="80">
                  <c:v>32</c:v>
                </c:pt>
                <c:pt idx="81">
                  <c:v>12</c:v>
                </c:pt>
                <c:pt idx="82">
                  <c:v>20</c:v>
                </c:pt>
                <c:pt idx="83">
                  <c:v>13</c:v>
                </c:pt>
                <c:pt idx="84">
                  <c:v>6</c:v>
                </c:pt>
                <c:pt idx="85">
                  <c:v>3.4</c:v>
                </c:pt>
                <c:pt idx="86">
                  <c:v>38</c:v>
                </c:pt>
                <c:pt idx="87">
                  <c:v>2.2000000000000002</c:v>
                </c:pt>
                <c:pt idx="88">
                  <c:v>10</c:v>
                </c:pt>
                <c:pt idx="89">
                  <c:v>36</c:v>
                </c:pt>
                <c:pt idx="90">
                  <c:v>203</c:v>
                </c:pt>
                <c:pt idx="91">
                  <c:v>250</c:v>
                </c:pt>
                <c:pt idx="92">
                  <c:v>310</c:v>
                </c:pt>
                <c:pt idx="93">
                  <c:v>224</c:v>
                </c:pt>
                <c:pt idx="94">
                  <c:v>210</c:v>
                </c:pt>
                <c:pt idx="95">
                  <c:v>161</c:v>
                </c:pt>
                <c:pt idx="96">
                  <c:v>103</c:v>
                </c:pt>
                <c:pt idx="97">
                  <c:v>115</c:v>
                </c:pt>
                <c:pt idx="98">
                  <c:v>92</c:v>
                </c:pt>
                <c:pt idx="99">
                  <c:v>180</c:v>
                </c:pt>
                <c:pt idx="100">
                  <c:v>18.3</c:v>
                </c:pt>
                <c:pt idx="101">
                  <c:v>14.8</c:v>
                </c:pt>
                <c:pt idx="102">
                  <c:v>16</c:v>
                </c:pt>
                <c:pt idx="103">
                  <c:v>18</c:v>
                </c:pt>
                <c:pt idx="104">
                  <c:v>29.5</c:v>
                </c:pt>
                <c:pt idx="105">
                  <c:v>0.6</c:v>
                </c:pt>
                <c:pt idx="106">
                  <c:v>0.5</c:v>
                </c:pt>
                <c:pt idx="107">
                  <c:v>0.9</c:v>
                </c:pt>
                <c:pt idx="108">
                  <c:v>1.5</c:v>
                </c:pt>
                <c:pt idx="109">
                  <c:v>2.2999999999999998</c:v>
                </c:pt>
                <c:pt idx="110">
                  <c:v>11.6</c:v>
                </c:pt>
                <c:pt idx="111">
                  <c:v>10.4</c:v>
                </c:pt>
                <c:pt idx="112">
                  <c:v>1.5</c:v>
                </c:pt>
                <c:pt idx="113">
                  <c:v>25.5</c:v>
                </c:pt>
                <c:pt idx="114">
                  <c:v>15</c:v>
                </c:pt>
                <c:pt idx="115">
                  <c:v>0.8</c:v>
                </c:pt>
                <c:pt idx="116">
                  <c:v>3.7</c:v>
                </c:pt>
                <c:pt idx="117">
                  <c:v>5.4</c:v>
                </c:pt>
                <c:pt idx="118">
                  <c:v>1.6</c:v>
                </c:pt>
                <c:pt idx="119">
                  <c:v>80</c:v>
                </c:pt>
              </c:numCache>
            </c:numRef>
          </c:xVal>
          <c:yVal>
            <c:numRef>
              <c:f>Sheet1!$M$2:$M$121</c:f>
              <c:numCache>
                <c:formatCode>General</c:formatCode>
                <c:ptCount val="120"/>
                <c:pt idx="0">
                  <c:v>1.972</c:v>
                </c:pt>
                <c:pt idx="1">
                  <c:v>1.3919999999999999</c:v>
                </c:pt>
                <c:pt idx="2">
                  <c:v>1.74</c:v>
                </c:pt>
                <c:pt idx="3">
                  <c:v>0.81200000000000006</c:v>
                </c:pt>
                <c:pt idx="4">
                  <c:v>6.032</c:v>
                </c:pt>
                <c:pt idx="5">
                  <c:v>6.6119999999999992</c:v>
                </c:pt>
                <c:pt idx="6">
                  <c:v>9.5119999999999987</c:v>
                </c:pt>
                <c:pt idx="7">
                  <c:v>4.2919999999999998</c:v>
                </c:pt>
                <c:pt idx="8">
                  <c:v>15.66</c:v>
                </c:pt>
                <c:pt idx="9">
                  <c:v>0.69599999999999995</c:v>
                </c:pt>
                <c:pt idx="10">
                  <c:v>0.92799999999999994</c:v>
                </c:pt>
                <c:pt idx="11">
                  <c:v>0.23199999999999998</c:v>
                </c:pt>
                <c:pt idx="12">
                  <c:v>2.4359999999999999</c:v>
                </c:pt>
                <c:pt idx="13">
                  <c:v>2.552</c:v>
                </c:pt>
                <c:pt idx="14">
                  <c:v>0.11599999999999999</c:v>
                </c:pt>
                <c:pt idx="15">
                  <c:v>2.3199999999999998E-2</c:v>
                </c:pt>
                <c:pt idx="16">
                  <c:v>0.23199999999999998</c:v>
                </c:pt>
                <c:pt idx="17">
                  <c:v>0.81200000000000006</c:v>
                </c:pt>
                <c:pt idx="18">
                  <c:v>1.1599999999999999</c:v>
                </c:pt>
                <c:pt idx="19">
                  <c:v>0.11599999999999999</c:v>
                </c:pt>
                <c:pt idx="20">
                  <c:v>17.98</c:v>
                </c:pt>
                <c:pt idx="21">
                  <c:v>9.5119999999999987</c:v>
                </c:pt>
                <c:pt idx="22">
                  <c:v>8.1199999999999992</c:v>
                </c:pt>
                <c:pt idx="23">
                  <c:v>54.52</c:v>
                </c:pt>
                <c:pt idx="24">
                  <c:v>12.76</c:v>
                </c:pt>
                <c:pt idx="25">
                  <c:v>12.18</c:v>
                </c:pt>
                <c:pt idx="26">
                  <c:v>11.02</c:v>
                </c:pt>
                <c:pt idx="27">
                  <c:v>6.96</c:v>
                </c:pt>
                <c:pt idx="28">
                  <c:v>19.72</c:v>
                </c:pt>
                <c:pt idx="29">
                  <c:v>27.84</c:v>
                </c:pt>
                <c:pt idx="30">
                  <c:v>29</c:v>
                </c:pt>
                <c:pt idx="31">
                  <c:v>17.399999999999999</c:v>
                </c:pt>
                <c:pt idx="32">
                  <c:v>15.08</c:v>
                </c:pt>
                <c:pt idx="33">
                  <c:v>6.96</c:v>
                </c:pt>
                <c:pt idx="34">
                  <c:v>3.016</c:v>
                </c:pt>
                <c:pt idx="35">
                  <c:v>1.6240000000000001</c:v>
                </c:pt>
                <c:pt idx="36">
                  <c:v>34.799999999999997</c:v>
                </c:pt>
                <c:pt idx="37">
                  <c:v>32.479999999999997</c:v>
                </c:pt>
                <c:pt idx="38">
                  <c:v>8.1199999999999992</c:v>
                </c:pt>
                <c:pt idx="39">
                  <c:v>0.92799999999999994</c:v>
                </c:pt>
                <c:pt idx="40">
                  <c:v>116</c:v>
                </c:pt>
                <c:pt idx="41">
                  <c:v>92.8</c:v>
                </c:pt>
                <c:pt idx="42">
                  <c:v>139.19999999999999</c:v>
                </c:pt>
                <c:pt idx="43">
                  <c:v>290</c:v>
                </c:pt>
                <c:pt idx="44">
                  <c:v>208.79999999999998</c:v>
                </c:pt>
                <c:pt idx="45">
                  <c:v>406</c:v>
                </c:pt>
                <c:pt idx="46">
                  <c:v>464</c:v>
                </c:pt>
                <c:pt idx="47">
                  <c:v>324.8</c:v>
                </c:pt>
                <c:pt idx="48">
                  <c:v>487.2</c:v>
                </c:pt>
                <c:pt idx="49">
                  <c:v>348</c:v>
                </c:pt>
                <c:pt idx="50">
                  <c:v>522</c:v>
                </c:pt>
                <c:pt idx="51">
                  <c:v>464</c:v>
                </c:pt>
                <c:pt idx="52">
                  <c:v>580</c:v>
                </c:pt>
                <c:pt idx="53">
                  <c:v>52.199999999999996</c:v>
                </c:pt>
                <c:pt idx="54">
                  <c:v>46.4</c:v>
                </c:pt>
                <c:pt idx="55">
                  <c:v>139.19999999999999</c:v>
                </c:pt>
                <c:pt idx="56">
                  <c:v>174</c:v>
                </c:pt>
                <c:pt idx="57">
                  <c:v>255.2</c:v>
                </c:pt>
                <c:pt idx="58">
                  <c:v>371.2</c:v>
                </c:pt>
                <c:pt idx="59">
                  <c:v>278.39999999999998</c:v>
                </c:pt>
                <c:pt idx="60">
                  <c:v>232</c:v>
                </c:pt>
                <c:pt idx="61">
                  <c:v>81.2</c:v>
                </c:pt>
                <c:pt idx="62">
                  <c:v>290</c:v>
                </c:pt>
                <c:pt idx="63">
                  <c:v>440.8</c:v>
                </c:pt>
                <c:pt idx="64">
                  <c:v>406</c:v>
                </c:pt>
                <c:pt idx="65">
                  <c:v>290</c:v>
                </c:pt>
                <c:pt idx="66">
                  <c:v>301.59999999999997</c:v>
                </c:pt>
                <c:pt idx="67">
                  <c:v>301.59999999999997</c:v>
                </c:pt>
                <c:pt idx="68">
                  <c:v>324.8</c:v>
                </c:pt>
                <c:pt idx="69">
                  <c:v>487.2</c:v>
                </c:pt>
                <c:pt idx="70">
                  <c:v>63.8</c:v>
                </c:pt>
                <c:pt idx="71">
                  <c:v>139.19999999999999</c:v>
                </c:pt>
                <c:pt idx="72">
                  <c:v>127.6</c:v>
                </c:pt>
                <c:pt idx="73">
                  <c:v>105.55999999999999</c:v>
                </c:pt>
                <c:pt idx="74">
                  <c:v>58</c:v>
                </c:pt>
                <c:pt idx="75">
                  <c:v>75.399999999999991</c:v>
                </c:pt>
                <c:pt idx="76">
                  <c:v>40.6</c:v>
                </c:pt>
                <c:pt idx="77">
                  <c:v>25.52</c:v>
                </c:pt>
                <c:pt idx="78">
                  <c:v>174</c:v>
                </c:pt>
                <c:pt idx="79">
                  <c:v>46.4</c:v>
                </c:pt>
                <c:pt idx="80">
                  <c:v>98.6</c:v>
                </c:pt>
                <c:pt idx="81">
                  <c:v>34.799999999999997</c:v>
                </c:pt>
                <c:pt idx="82">
                  <c:v>55.68</c:v>
                </c:pt>
                <c:pt idx="83">
                  <c:v>37.119999999999997</c:v>
                </c:pt>
                <c:pt idx="84">
                  <c:v>13.92</c:v>
                </c:pt>
                <c:pt idx="85">
                  <c:v>10.44</c:v>
                </c:pt>
                <c:pt idx="86">
                  <c:v>98.6</c:v>
                </c:pt>
                <c:pt idx="87">
                  <c:v>6.96</c:v>
                </c:pt>
                <c:pt idx="88">
                  <c:v>29</c:v>
                </c:pt>
                <c:pt idx="89">
                  <c:v>102.08</c:v>
                </c:pt>
                <c:pt idx="90">
                  <c:v>348</c:v>
                </c:pt>
                <c:pt idx="91">
                  <c:v>464</c:v>
                </c:pt>
                <c:pt idx="92">
                  <c:v>638</c:v>
                </c:pt>
                <c:pt idx="93">
                  <c:v>406</c:v>
                </c:pt>
                <c:pt idx="94">
                  <c:v>371.2</c:v>
                </c:pt>
                <c:pt idx="95">
                  <c:v>290</c:v>
                </c:pt>
                <c:pt idx="96">
                  <c:v>174</c:v>
                </c:pt>
                <c:pt idx="97">
                  <c:v>208.79999999999998</c:v>
                </c:pt>
                <c:pt idx="98">
                  <c:v>162.4</c:v>
                </c:pt>
                <c:pt idx="99">
                  <c:v>324.8</c:v>
                </c:pt>
                <c:pt idx="100">
                  <c:v>35.96</c:v>
                </c:pt>
                <c:pt idx="101">
                  <c:v>29</c:v>
                </c:pt>
                <c:pt idx="102">
                  <c:v>32.479999999999997</c:v>
                </c:pt>
                <c:pt idx="103">
                  <c:v>34.799999999999997</c:v>
                </c:pt>
                <c:pt idx="104">
                  <c:v>60.32</c:v>
                </c:pt>
                <c:pt idx="105">
                  <c:v>1.1599999999999999</c:v>
                </c:pt>
                <c:pt idx="106">
                  <c:v>0.92799999999999994</c:v>
                </c:pt>
                <c:pt idx="107">
                  <c:v>1.6240000000000001</c:v>
                </c:pt>
                <c:pt idx="108">
                  <c:v>2.9</c:v>
                </c:pt>
                <c:pt idx="109">
                  <c:v>6.38</c:v>
                </c:pt>
                <c:pt idx="110">
                  <c:v>40.6</c:v>
                </c:pt>
                <c:pt idx="111">
                  <c:v>34.799999999999997</c:v>
                </c:pt>
                <c:pt idx="112">
                  <c:v>4.0599999999999996</c:v>
                </c:pt>
                <c:pt idx="113">
                  <c:v>69.599999999999994</c:v>
                </c:pt>
                <c:pt idx="114">
                  <c:v>40.6</c:v>
                </c:pt>
                <c:pt idx="115">
                  <c:v>1.3919999999999999</c:v>
                </c:pt>
                <c:pt idx="116">
                  <c:v>6.96</c:v>
                </c:pt>
                <c:pt idx="117">
                  <c:v>9.2799999999999994</c:v>
                </c:pt>
                <c:pt idx="118">
                  <c:v>3.48</c:v>
                </c:pt>
                <c:pt idx="119">
                  <c:v>174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EFA-4A88-BB9F-796633C9C87C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12700" cap="rnd">
                <a:solidFill>
                  <a:srgbClr val="FF0000"/>
                </a:solidFill>
                <a:prstDash val="sysDash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1.6936062244331241E-2"/>
                  <c:y val="0.3425207801736883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Sheet1!$D$2:$D$121</c:f>
              <c:numCache>
                <c:formatCode>General</c:formatCode>
                <c:ptCount val="120"/>
                <c:pt idx="0">
                  <c:v>1.18</c:v>
                </c:pt>
                <c:pt idx="1">
                  <c:v>0.85</c:v>
                </c:pt>
                <c:pt idx="2">
                  <c:v>1.0900000000000001</c:v>
                </c:pt>
                <c:pt idx="3">
                  <c:v>0.52</c:v>
                </c:pt>
                <c:pt idx="4">
                  <c:v>3.41</c:v>
                </c:pt>
                <c:pt idx="5">
                  <c:v>3.72</c:v>
                </c:pt>
                <c:pt idx="6">
                  <c:v>4.1500000000000004</c:v>
                </c:pt>
                <c:pt idx="7">
                  <c:v>2.39</c:v>
                </c:pt>
                <c:pt idx="8">
                  <c:v>7.19</c:v>
                </c:pt>
                <c:pt idx="9">
                  <c:v>0.4</c:v>
                </c:pt>
                <c:pt idx="10">
                  <c:v>0.53</c:v>
                </c:pt>
                <c:pt idx="11">
                  <c:v>0.13</c:v>
                </c:pt>
                <c:pt idx="12">
                  <c:v>1.38</c:v>
                </c:pt>
                <c:pt idx="13">
                  <c:v>1.4</c:v>
                </c:pt>
                <c:pt idx="14">
                  <c:v>0.03</c:v>
                </c:pt>
                <c:pt idx="15">
                  <c:v>0.01</c:v>
                </c:pt>
                <c:pt idx="16">
                  <c:v>0.11</c:v>
                </c:pt>
                <c:pt idx="17">
                  <c:v>0.49</c:v>
                </c:pt>
                <c:pt idx="18">
                  <c:v>0.66</c:v>
                </c:pt>
                <c:pt idx="19">
                  <c:v>0.1</c:v>
                </c:pt>
                <c:pt idx="20">
                  <c:v>9.25</c:v>
                </c:pt>
                <c:pt idx="21">
                  <c:v>5.4</c:v>
                </c:pt>
                <c:pt idx="22">
                  <c:v>4.47</c:v>
                </c:pt>
                <c:pt idx="23">
                  <c:v>39</c:v>
                </c:pt>
                <c:pt idx="24">
                  <c:v>7.2</c:v>
                </c:pt>
                <c:pt idx="25">
                  <c:v>6.5</c:v>
                </c:pt>
                <c:pt idx="26">
                  <c:v>6</c:v>
                </c:pt>
                <c:pt idx="27">
                  <c:v>3.9</c:v>
                </c:pt>
                <c:pt idx="28">
                  <c:v>11.5</c:v>
                </c:pt>
                <c:pt idx="29">
                  <c:v>15.5</c:v>
                </c:pt>
                <c:pt idx="30">
                  <c:v>16.600000000000001</c:v>
                </c:pt>
                <c:pt idx="31">
                  <c:v>9.5</c:v>
                </c:pt>
                <c:pt idx="32">
                  <c:v>7</c:v>
                </c:pt>
                <c:pt idx="33">
                  <c:v>3.8</c:v>
                </c:pt>
                <c:pt idx="34">
                  <c:v>1.7</c:v>
                </c:pt>
                <c:pt idx="35">
                  <c:v>0.92</c:v>
                </c:pt>
                <c:pt idx="36">
                  <c:v>18.8</c:v>
                </c:pt>
                <c:pt idx="37">
                  <c:v>17.100000000000001</c:v>
                </c:pt>
                <c:pt idx="38">
                  <c:v>4.5</c:v>
                </c:pt>
                <c:pt idx="39">
                  <c:v>0.53</c:v>
                </c:pt>
                <c:pt idx="40">
                  <c:v>38</c:v>
                </c:pt>
                <c:pt idx="41">
                  <c:v>28</c:v>
                </c:pt>
                <c:pt idx="42">
                  <c:v>35</c:v>
                </c:pt>
                <c:pt idx="43">
                  <c:v>92</c:v>
                </c:pt>
                <c:pt idx="44">
                  <c:v>60</c:v>
                </c:pt>
                <c:pt idx="45">
                  <c:v>91</c:v>
                </c:pt>
                <c:pt idx="46">
                  <c:v>65</c:v>
                </c:pt>
                <c:pt idx="47">
                  <c:v>80</c:v>
                </c:pt>
                <c:pt idx="48">
                  <c:v>110</c:v>
                </c:pt>
                <c:pt idx="49">
                  <c:v>105</c:v>
                </c:pt>
                <c:pt idx="50">
                  <c:v>125</c:v>
                </c:pt>
                <c:pt idx="51">
                  <c:v>127</c:v>
                </c:pt>
                <c:pt idx="52">
                  <c:v>134</c:v>
                </c:pt>
                <c:pt idx="53">
                  <c:v>24</c:v>
                </c:pt>
                <c:pt idx="54">
                  <c:v>22</c:v>
                </c:pt>
                <c:pt idx="55">
                  <c:v>32</c:v>
                </c:pt>
                <c:pt idx="56">
                  <c:v>34</c:v>
                </c:pt>
                <c:pt idx="57">
                  <c:v>80</c:v>
                </c:pt>
                <c:pt idx="58">
                  <c:v>95</c:v>
                </c:pt>
                <c:pt idx="59">
                  <c:v>85</c:v>
                </c:pt>
                <c:pt idx="60">
                  <c:v>55</c:v>
                </c:pt>
                <c:pt idx="61">
                  <c:v>15</c:v>
                </c:pt>
                <c:pt idx="62">
                  <c:v>85</c:v>
                </c:pt>
                <c:pt idx="63">
                  <c:v>115</c:v>
                </c:pt>
                <c:pt idx="64">
                  <c:v>92</c:v>
                </c:pt>
                <c:pt idx="65">
                  <c:v>92</c:v>
                </c:pt>
                <c:pt idx="66">
                  <c:v>94</c:v>
                </c:pt>
                <c:pt idx="67">
                  <c:v>94</c:v>
                </c:pt>
                <c:pt idx="68">
                  <c:v>96</c:v>
                </c:pt>
                <c:pt idx="69">
                  <c:v>120</c:v>
                </c:pt>
                <c:pt idx="70">
                  <c:v>26</c:v>
                </c:pt>
                <c:pt idx="71">
                  <c:v>54</c:v>
                </c:pt>
                <c:pt idx="72">
                  <c:v>52</c:v>
                </c:pt>
                <c:pt idx="73">
                  <c:v>38</c:v>
                </c:pt>
                <c:pt idx="74">
                  <c:v>22</c:v>
                </c:pt>
                <c:pt idx="75">
                  <c:v>30</c:v>
                </c:pt>
                <c:pt idx="76">
                  <c:v>18</c:v>
                </c:pt>
                <c:pt idx="77">
                  <c:v>8.5</c:v>
                </c:pt>
                <c:pt idx="78">
                  <c:v>65</c:v>
                </c:pt>
                <c:pt idx="79">
                  <c:v>14.5</c:v>
                </c:pt>
                <c:pt idx="80">
                  <c:v>32</c:v>
                </c:pt>
                <c:pt idx="81">
                  <c:v>12</c:v>
                </c:pt>
                <c:pt idx="82">
                  <c:v>20</c:v>
                </c:pt>
                <c:pt idx="83">
                  <c:v>13</c:v>
                </c:pt>
                <c:pt idx="84">
                  <c:v>6</c:v>
                </c:pt>
                <c:pt idx="85">
                  <c:v>3.4</c:v>
                </c:pt>
                <c:pt idx="86">
                  <c:v>38</c:v>
                </c:pt>
                <c:pt idx="87">
                  <c:v>2.2000000000000002</c:v>
                </c:pt>
                <c:pt idx="88">
                  <c:v>10</c:v>
                </c:pt>
                <c:pt idx="89">
                  <c:v>36</c:v>
                </c:pt>
                <c:pt idx="90">
                  <c:v>203</c:v>
                </c:pt>
                <c:pt idx="91">
                  <c:v>250</c:v>
                </c:pt>
                <c:pt idx="92">
                  <c:v>310</c:v>
                </c:pt>
                <c:pt idx="93">
                  <c:v>224</c:v>
                </c:pt>
                <c:pt idx="94">
                  <c:v>210</c:v>
                </c:pt>
                <c:pt idx="95">
                  <c:v>161</c:v>
                </c:pt>
                <c:pt idx="96">
                  <c:v>103</c:v>
                </c:pt>
                <c:pt idx="97">
                  <c:v>115</c:v>
                </c:pt>
                <c:pt idx="98">
                  <c:v>92</c:v>
                </c:pt>
                <c:pt idx="99">
                  <c:v>180</c:v>
                </c:pt>
                <c:pt idx="100">
                  <c:v>18.3</c:v>
                </c:pt>
                <c:pt idx="101">
                  <c:v>14.8</c:v>
                </c:pt>
                <c:pt idx="102">
                  <c:v>16</c:v>
                </c:pt>
                <c:pt idx="103">
                  <c:v>18</c:v>
                </c:pt>
                <c:pt idx="104">
                  <c:v>29.5</c:v>
                </c:pt>
                <c:pt idx="105">
                  <c:v>0.6</c:v>
                </c:pt>
                <c:pt idx="106">
                  <c:v>0.5</c:v>
                </c:pt>
                <c:pt idx="107">
                  <c:v>0.9</c:v>
                </c:pt>
                <c:pt idx="108">
                  <c:v>1.5</c:v>
                </c:pt>
                <c:pt idx="109">
                  <c:v>2.2999999999999998</c:v>
                </c:pt>
                <c:pt idx="110">
                  <c:v>11.6</c:v>
                </c:pt>
                <c:pt idx="111">
                  <c:v>10.4</c:v>
                </c:pt>
                <c:pt idx="112">
                  <c:v>1.5</c:v>
                </c:pt>
                <c:pt idx="113">
                  <c:v>25.5</c:v>
                </c:pt>
                <c:pt idx="114">
                  <c:v>15</c:v>
                </c:pt>
                <c:pt idx="115">
                  <c:v>0.8</c:v>
                </c:pt>
                <c:pt idx="116">
                  <c:v>3.7</c:v>
                </c:pt>
                <c:pt idx="117">
                  <c:v>5.4</c:v>
                </c:pt>
                <c:pt idx="118">
                  <c:v>1.6</c:v>
                </c:pt>
                <c:pt idx="119">
                  <c:v>80</c:v>
                </c:pt>
              </c:numCache>
            </c:numRef>
          </c:xVal>
          <c:yVal>
            <c:numRef>
              <c:f>Sheet1!$Q$2:$Q$121</c:f>
              <c:numCache>
                <c:formatCode>General</c:formatCode>
                <c:ptCount val="120"/>
                <c:pt idx="0">
                  <c:v>1.972</c:v>
                </c:pt>
                <c:pt idx="1">
                  <c:v>1.3919999999999999</c:v>
                </c:pt>
                <c:pt idx="2">
                  <c:v>1.74</c:v>
                </c:pt>
                <c:pt idx="3">
                  <c:v>0.81200000000000006</c:v>
                </c:pt>
                <c:pt idx="4">
                  <c:v>6.032</c:v>
                </c:pt>
                <c:pt idx="5">
                  <c:v>6.6119999999999992</c:v>
                </c:pt>
                <c:pt idx="6">
                  <c:v>9.5119999999999987</c:v>
                </c:pt>
                <c:pt idx="7">
                  <c:v>4.2919999999999998</c:v>
                </c:pt>
                <c:pt idx="8">
                  <c:v>15.66</c:v>
                </c:pt>
                <c:pt idx="9">
                  <c:v>0.69599999999999995</c:v>
                </c:pt>
                <c:pt idx="10">
                  <c:v>0.92799999999999994</c:v>
                </c:pt>
                <c:pt idx="11">
                  <c:v>0.23199999999999998</c:v>
                </c:pt>
                <c:pt idx="12">
                  <c:v>2.4359999999999999</c:v>
                </c:pt>
                <c:pt idx="13">
                  <c:v>2.552</c:v>
                </c:pt>
                <c:pt idx="14">
                  <c:v>0.11599999999999999</c:v>
                </c:pt>
                <c:pt idx="15">
                  <c:v>2.3199999999999998E-2</c:v>
                </c:pt>
                <c:pt idx="16">
                  <c:v>0.23199999999999998</c:v>
                </c:pt>
                <c:pt idx="17">
                  <c:v>0.81200000000000006</c:v>
                </c:pt>
                <c:pt idx="18">
                  <c:v>1.1599999999999999</c:v>
                </c:pt>
                <c:pt idx="19">
                  <c:v>0.11599999999999999</c:v>
                </c:pt>
                <c:pt idx="20">
                  <c:v>17.98</c:v>
                </c:pt>
                <c:pt idx="21">
                  <c:v>9.5119999999999987</c:v>
                </c:pt>
                <c:pt idx="22">
                  <c:v>8.1199999999999992</c:v>
                </c:pt>
                <c:pt idx="23">
                  <c:v>61.314030769230804</c:v>
                </c:pt>
                <c:pt idx="24">
                  <c:v>13.807314285714289</c:v>
                </c:pt>
                <c:pt idx="25">
                  <c:v>12.673610526315787</c:v>
                </c:pt>
                <c:pt idx="26">
                  <c:v>11.02</c:v>
                </c:pt>
                <c:pt idx="27">
                  <c:v>6.96</c:v>
                </c:pt>
                <c:pt idx="28">
                  <c:v>19.72</c:v>
                </c:pt>
                <c:pt idx="29">
                  <c:v>27.84</c:v>
                </c:pt>
                <c:pt idx="30">
                  <c:v>29</c:v>
                </c:pt>
                <c:pt idx="31">
                  <c:v>17.399999999999999</c:v>
                </c:pt>
                <c:pt idx="32">
                  <c:v>15.08</c:v>
                </c:pt>
                <c:pt idx="33">
                  <c:v>6.96</c:v>
                </c:pt>
                <c:pt idx="34">
                  <c:v>3.016</c:v>
                </c:pt>
                <c:pt idx="35">
                  <c:v>1.6240000000000001</c:v>
                </c:pt>
                <c:pt idx="36">
                  <c:v>34.799999999999997</c:v>
                </c:pt>
                <c:pt idx="37">
                  <c:v>32.479999999999997</c:v>
                </c:pt>
                <c:pt idx="38">
                  <c:v>8.1199999999999992</c:v>
                </c:pt>
                <c:pt idx="39">
                  <c:v>0.92799999999999994</c:v>
                </c:pt>
                <c:pt idx="40">
                  <c:v>46.114899246896002</c:v>
                </c:pt>
                <c:pt idx="41">
                  <c:v>35.97728587962964</c:v>
                </c:pt>
                <c:pt idx="42">
                  <c:v>50.728862973760933</c:v>
                </c:pt>
                <c:pt idx="43">
                  <c:v>111.55522163786627</c:v>
                </c:pt>
                <c:pt idx="44">
                  <c:v>74.630002349702949</c:v>
                </c:pt>
                <c:pt idx="45">
                  <c:v>147.9591836734694</c:v>
                </c:pt>
                <c:pt idx="46">
                  <c:v>159.15200000000004</c:v>
                </c:pt>
                <c:pt idx="47">
                  <c:v>137.02500000000001</c:v>
                </c:pt>
                <c:pt idx="48">
                  <c:v>183.53539094650205</c:v>
                </c:pt>
                <c:pt idx="49">
                  <c:v>119.36399999999998</c:v>
                </c:pt>
                <c:pt idx="50">
                  <c:v>183.59780175045802</c:v>
                </c:pt>
                <c:pt idx="51">
                  <c:v>148.62341449190845</c:v>
                </c:pt>
                <c:pt idx="52">
                  <c:v>203.99755750050889</c:v>
                </c:pt>
                <c:pt idx="53">
                  <c:v>39.940429985055353</c:v>
                </c:pt>
                <c:pt idx="54">
                  <c:v>38.68398127417057</c:v>
                </c:pt>
                <c:pt idx="55">
                  <c:v>50.05547983539094</c:v>
                </c:pt>
                <c:pt idx="56">
                  <c:v>59.681999999999988</c:v>
                </c:pt>
                <c:pt idx="57">
                  <c:v>95.252889599999989</c:v>
                </c:pt>
                <c:pt idx="58">
                  <c:v>131.92314814814816</c:v>
                </c:pt>
                <c:pt idx="59">
                  <c:v>103.91224319999998</c:v>
                </c:pt>
                <c:pt idx="60">
                  <c:v>97.874999999999943</c:v>
                </c:pt>
                <c:pt idx="61">
                  <c:v>37.923602853745543</c:v>
                </c:pt>
                <c:pt idx="62">
                  <c:v>96.226672735548462</c:v>
                </c:pt>
                <c:pt idx="63">
                  <c:v>130.60740740740741</c:v>
                </c:pt>
                <c:pt idx="64">
                  <c:v>147.9591836734694</c:v>
                </c:pt>
                <c:pt idx="65">
                  <c:v>111.55522163786627</c:v>
                </c:pt>
                <c:pt idx="66">
                  <c:v>109.91253644314868</c:v>
                </c:pt>
                <c:pt idx="67">
                  <c:v>109.91253644314868</c:v>
                </c:pt>
                <c:pt idx="68">
                  <c:v>111.40639999999998</c:v>
                </c:pt>
                <c:pt idx="69">
                  <c:v>167.10959999999994</c:v>
                </c:pt>
                <c:pt idx="70">
                  <c:v>45.411579810495631</c:v>
                </c:pt>
                <c:pt idx="71">
                  <c:v>80.555555555555515</c:v>
                </c:pt>
                <c:pt idx="72">
                  <c:v>76.199096078145516</c:v>
                </c:pt>
                <c:pt idx="73">
                  <c:v>61.087962962962969</c:v>
                </c:pt>
                <c:pt idx="74">
                  <c:v>38.855468749999979</c:v>
                </c:pt>
                <c:pt idx="75">
                  <c:v>45.679289940828397</c:v>
                </c:pt>
                <c:pt idx="76">
                  <c:v>31.723374398600388</c:v>
                </c:pt>
                <c:pt idx="77">
                  <c:v>17.815321741465542</c:v>
                </c:pt>
                <c:pt idx="78">
                  <c:v>95.301277235161507</c:v>
                </c:pt>
                <c:pt idx="79">
                  <c:v>23.756800000000005</c:v>
                </c:pt>
                <c:pt idx="80">
                  <c:v>47.826749271137047</c:v>
                </c:pt>
                <c:pt idx="81">
                  <c:v>25.369200000000003</c:v>
                </c:pt>
                <c:pt idx="82">
                  <c:v>37.78778195174889</c:v>
                </c:pt>
                <c:pt idx="83">
                  <c:v>26.070562414266114</c:v>
                </c:pt>
                <c:pt idx="84">
                  <c:v>10.978235185337391</c:v>
                </c:pt>
                <c:pt idx="85">
                  <c:v>6.5744606413994156</c:v>
                </c:pt>
                <c:pt idx="86">
                  <c:v>58.440614400000008</c:v>
                </c:pt>
                <c:pt idx="87">
                  <c:v>4.7811927539181758</c:v>
                </c:pt>
                <c:pt idx="88">
                  <c:v>18.877925925925929</c:v>
                </c:pt>
                <c:pt idx="89">
                  <c:v>69.564661760000035</c:v>
                </c:pt>
                <c:pt idx="90">
                  <c:v>348</c:v>
                </c:pt>
                <c:pt idx="91">
                  <c:v>364.94856622667265</c:v>
                </c:pt>
                <c:pt idx="92">
                  <c:v>479.33884297520655</c:v>
                </c:pt>
                <c:pt idx="93">
                  <c:v>338.48483614899254</c:v>
                </c:pt>
                <c:pt idx="94">
                  <c:v>315.620119550955</c:v>
                </c:pt>
                <c:pt idx="95">
                  <c:v>253.79469055642323</c:v>
                </c:pt>
                <c:pt idx="96">
                  <c:v>174</c:v>
                </c:pt>
                <c:pt idx="97">
                  <c:v>169.76213333333325</c:v>
                </c:pt>
                <c:pt idx="98">
                  <c:v>135.39393445959703</c:v>
                </c:pt>
                <c:pt idx="99">
                  <c:v>240.55752078609217</c:v>
                </c:pt>
                <c:pt idx="100">
                  <c:v>35.96</c:v>
                </c:pt>
                <c:pt idx="101">
                  <c:v>29</c:v>
                </c:pt>
                <c:pt idx="102">
                  <c:v>32.479999999999997</c:v>
                </c:pt>
                <c:pt idx="103">
                  <c:v>34.799999999999997</c:v>
                </c:pt>
                <c:pt idx="104">
                  <c:v>60.32</c:v>
                </c:pt>
                <c:pt idx="105">
                  <c:v>0.50921216000000002</c:v>
                </c:pt>
                <c:pt idx="106">
                  <c:v>0.36597570370370358</c:v>
                </c:pt>
                <c:pt idx="107">
                  <c:v>0.6851250000000001</c:v>
                </c:pt>
                <c:pt idx="108">
                  <c:v>1.0568513119533529</c:v>
                </c:pt>
                <c:pt idx="109">
                  <c:v>2.6429209917355361</c:v>
                </c:pt>
                <c:pt idx="110">
                  <c:v>14.795918367346941</c:v>
                </c:pt>
                <c:pt idx="111">
                  <c:v>14.681249999999999</c:v>
                </c:pt>
                <c:pt idx="112">
                  <c:v>3.1272337962962955</c:v>
                </c:pt>
                <c:pt idx="113">
                  <c:v>32.747325102880659</c:v>
                </c:pt>
                <c:pt idx="114">
                  <c:v>18.079475882794892</c:v>
                </c:pt>
                <c:pt idx="115">
                  <c:v>0.71270400000000012</c:v>
                </c:pt>
                <c:pt idx="116">
                  <c:v>6.96</c:v>
                </c:pt>
                <c:pt idx="117">
                  <c:v>9.2799999999999994</c:v>
                </c:pt>
                <c:pt idx="118">
                  <c:v>1.0311111111111111</c:v>
                </c:pt>
                <c:pt idx="119">
                  <c:v>64.945151999999993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EFA-4A88-BB9F-796633C9C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1261584"/>
        <c:axId val="458730112"/>
      </c:scatterChart>
      <c:valAx>
        <c:axId val="691261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730112"/>
        <c:crosses val="autoZero"/>
        <c:crossBetween val="midCat"/>
      </c:valAx>
      <c:valAx>
        <c:axId val="45873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91261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78020023554629"/>
          <c:y val="0.1502086230876217"/>
          <c:w val="0.82157142151603446"/>
          <c:h val="0.7207328638857555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>
                <a:noFill/>
              </a:ln>
              <a:effectLst/>
            </c:spPr>
          </c:marker>
          <c:trendline>
            <c:spPr>
              <a:ln w="12700" cap="rnd">
                <a:solidFill>
                  <a:srgbClr val="0000FF"/>
                </a:solidFill>
                <a:prstDash val="sysDash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1.6936062244331241E-2"/>
                  <c:y val="-3.337969401947148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0000F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Sheet1!$D$2:$D$121</c:f>
              <c:numCache>
                <c:formatCode>General</c:formatCode>
                <c:ptCount val="120"/>
                <c:pt idx="0">
                  <c:v>1.18</c:v>
                </c:pt>
                <c:pt idx="1">
                  <c:v>0.85</c:v>
                </c:pt>
                <c:pt idx="2">
                  <c:v>1.0900000000000001</c:v>
                </c:pt>
                <c:pt idx="3">
                  <c:v>0.52</c:v>
                </c:pt>
                <c:pt idx="4">
                  <c:v>3.41</c:v>
                </c:pt>
                <c:pt idx="5">
                  <c:v>3.72</c:v>
                </c:pt>
                <c:pt idx="6">
                  <c:v>4.1500000000000004</c:v>
                </c:pt>
                <c:pt idx="7">
                  <c:v>2.39</c:v>
                </c:pt>
                <c:pt idx="8">
                  <c:v>7.19</c:v>
                </c:pt>
                <c:pt idx="9">
                  <c:v>0.4</c:v>
                </c:pt>
                <c:pt idx="10">
                  <c:v>0.53</c:v>
                </c:pt>
                <c:pt idx="11">
                  <c:v>0.13</c:v>
                </c:pt>
                <c:pt idx="12">
                  <c:v>1.38</c:v>
                </c:pt>
                <c:pt idx="13">
                  <c:v>1.4</c:v>
                </c:pt>
                <c:pt idx="14">
                  <c:v>0.03</c:v>
                </c:pt>
                <c:pt idx="15">
                  <c:v>0.01</c:v>
                </c:pt>
                <c:pt idx="16">
                  <c:v>0.11</c:v>
                </c:pt>
                <c:pt idx="17">
                  <c:v>0.49</c:v>
                </c:pt>
                <c:pt idx="18">
                  <c:v>0.66</c:v>
                </c:pt>
                <c:pt idx="19">
                  <c:v>0.1</c:v>
                </c:pt>
                <c:pt idx="20">
                  <c:v>9.25</c:v>
                </c:pt>
                <c:pt idx="21">
                  <c:v>5.4</c:v>
                </c:pt>
                <c:pt idx="22">
                  <c:v>4.47</c:v>
                </c:pt>
                <c:pt idx="23">
                  <c:v>39</c:v>
                </c:pt>
                <c:pt idx="24">
                  <c:v>7.2</c:v>
                </c:pt>
                <c:pt idx="25">
                  <c:v>6.5</c:v>
                </c:pt>
                <c:pt idx="26">
                  <c:v>6</c:v>
                </c:pt>
                <c:pt idx="27">
                  <c:v>3.9</c:v>
                </c:pt>
                <c:pt idx="28">
                  <c:v>11.5</c:v>
                </c:pt>
                <c:pt idx="29">
                  <c:v>15.5</c:v>
                </c:pt>
                <c:pt idx="30">
                  <c:v>16.600000000000001</c:v>
                </c:pt>
                <c:pt idx="31">
                  <c:v>9.5</c:v>
                </c:pt>
                <c:pt idx="32">
                  <c:v>7</c:v>
                </c:pt>
                <c:pt idx="33">
                  <c:v>3.8</c:v>
                </c:pt>
                <c:pt idx="34">
                  <c:v>1.7</c:v>
                </c:pt>
                <c:pt idx="35">
                  <c:v>0.92</c:v>
                </c:pt>
                <c:pt idx="36">
                  <c:v>18.8</c:v>
                </c:pt>
                <c:pt idx="37">
                  <c:v>17.100000000000001</c:v>
                </c:pt>
                <c:pt idx="38">
                  <c:v>4.5</c:v>
                </c:pt>
                <c:pt idx="39">
                  <c:v>0.53</c:v>
                </c:pt>
                <c:pt idx="40">
                  <c:v>38</c:v>
                </c:pt>
                <c:pt idx="41">
                  <c:v>28</c:v>
                </c:pt>
                <c:pt idx="42">
                  <c:v>35</c:v>
                </c:pt>
                <c:pt idx="43">
                  <c:v>92</c:v>
                </c:pt>
                <c:pt idx="44">
                  <c:v>60</c:v>
                </c:pt>
                <c:pt idx="45">
                  <c:v>91</c:v>
                </c:pt>
                <c:pt idx="46">
                  <c:v>65</c:v>
                </c:pt>
                <c:pt idx="47">
                  <c:v>80</c:v>
                </c:pt>
                <c:pt idx="48">
                  <c:v>110</c:v>
                </c:pt>
                <c:pt idx="49">
                  <c:v>105</c:v>
                </c:pt>
                <c:pt idx="50">
                  <c:v>125</c:v>
                </c:pt>
                <c:pt idx="51">
                  <c:v>127</c:v>
                </c:pt>
                <c:pt idx="52">
                  <c:v>134</c:v>
                </c:pt>
                <c:pt idx="53">
                  <c:v>24</c:v>
                </c:pt>
                <c:pt idx="54">
                  <c:v>22</c:v>
                </c:pt>
                <c:pt idx="55">
                  <c:v>32</c:v>
                </c:pt>
                <c:pt idx="56">
                  <c:v>34</c:v>
                </c:pt>
                <c:pt idx="57">
                  <c:v>80</c:v>
                </c:pt>
                <c:pt idx="58">
                  <c:v>95</c:v>
                </c:pt>
                <c:pt idx="59">
                  <c:v>85</c:v>
                </c:pt>
                <c:pt idx="60">
                  <c:v>55</c:v>
                </c:pt>
                <c:pt idx="61">
                  <c:v>15</c:v>
                </c:pt>
                <c:pt idx="62">
                  <c:v>85</c:v>
                </c:pt>
                <c:pt idx="63">
                  <c:v>115</c:v>
                </c:pt>
                <c:pt idx="64">
                  <c:v>92</c:v>
                </c:pt>
                <c:pt idx="65">
                  <c:v>92</c:v>
                </c:pt>
                <c:pt idx="66">
                  <c:v>94</c:v>
                </c:pt>
                <c:pt idx="67">
                  <c:v>94</c:v>
                </c:pt>
                <c:pt idx="68">
                  <c:v>96</c:v>
                </c:pt>
                <c:pt idx="69">
                  <c:v>120</c:v>
                </c:pt>
                <c:pt idx="70">
                  <c:v>26</c:v>
                </c:pt>
                <c:pt idx="71">
                  <c:v>54</c:v>
                </c:pt>
                <c:pt idx="72">
                  <c:v>52</c:v>
                </c:pt>
                <c:pt idx="73">
                  <c:v>38</c:v>
                </c:pt>
                <c:pt idx="74">
                  <c:v>22</c:v>
                </c:pt>
                <c:pt idx="75">
                  <c:v>30</c:v>
                </c:pt>
                <c:pt idx="76">
                  <c:v>18</c:v>
                </c:pt>
                <c:pt idx="77">
                  <c:v>8.5</c:v>
                </c:pt>
                <c:pt idx="78">
                  <c:v>65</c:v>
                </c:pt>
                <c:pt idx="79">
                  <c:v>14.5</c:v>
                </c:pt>
                <c:pt idx="80">
                  <c:v>32</c:v>
                </c:pt>
                <c:pt idx="81">
                  <c:v>12</c:v>
                </c:pt>
                <c:pt idx="82">
                  <c:v>20</c:v>
                </c:pt>
                <c:pt idx="83">
                  <c:v>13</c:v>
                </c:pt>
                <c:pt idx="84">
                  <c:v>6</c:v>
                </c:pt>
                <c:pt idx="85">
                  <c:v>3.4</c:v>
                </c:pt>
                <c:pt idx="86">
                  <c:v>38</c:v>
                </c:pt>
                <c:pt idx="87">
                  <c:v>2.2000000000000002</c:v>
                </c:pt>
                <c:pt idx="88">
                  <c:v>10</c:v>
                </c:pt>
                <c:pt idx="89">
                  <c:v>36</c:v>
                </c:pt>
                <c:pt idx="90">
                  <c:v>203</c:v>
                </c:pt>
                <c:pt idx="91">
                  <c:v>250</c:v>
                </c:pt>
                <c:pt idx="92">
                  <c:v>310</c:v>
                </c:pt>
                <c:pt idx="93">
                  <c:v>224</c:v>
                </c:pt>
                <c:pt idx="94">
                  <c:v>210</c:v>
                </c:pt>
                <c:pt idx="95">
                  <c:v>161</c:v>
                </c:pt>
                <c:pt idx="96">
                  <c:v>103</c:v>
                </c:pt>
                <c:pt idx="97">
                  <c:v>115</c:v>
                </c:pt>
                <c:pt idx="98">
                  <c:v>92</c:v>
                </c:pt>
                <c:pt idx="99">
                  <c:v>180</c:v>
                </c:pt>
                <c:pt idx="100">
                  <c:v>18.3</c:v>
                </c:pt>
                <c:pt idx="101">
                  <c:v>14.8</c:v>
                </c:pt>
                <c:pt idx="102">
                  <c:v>16</c:v>
                </c:pt>
                <c:pt idx="103">
                  <c:v>18</c:v>
                </c:pt>
                <c:pt idx="104">
                  <c:v>29.5</c:v>
                </c:pt>
                <c:pt idx="105">
                  <c:v>0.6</c:v>
                </c:pt>
                <c:pt idx="106">
                  <c:v>0.5</c:v>
                </c:pt>
                <c:pt idx="107">
                  <c:v>0.9</c:v>
                </c:pt>
                <c:pt idx="108">
                  <c:v>1.5</c:v>
                </c:pt>
                <c:pt idx="109">
                  <c:v>2.2999999999999998</c:v>
                </c:pt>
                <c:pt idx="110">
                  <c:v>11.6</c:v>
                </c:pt>
                <c:pt idx="111">
                  <c:v>10.4</c:v>
                </c:pt>
                <c:pt idx="112">
                  <c:v>1.5</c:v>
                </c:pt>
                <c:pt idx="113">
                  <c:v>25.5</c:v>
                </c:pt>
                <c:pt idx="114">
                  <c:v>15</c:v>
                </c:pt>
                <c:pt idx="115">
                  <c:v>0.8</c:v>
                </c:pt>
                <c:pt idx="116">
                  <c:v>3.7</c:v>
                </c:pt>
                <c:pt idx="117">
                  <c:v>5.4</c:v>
                </c:pt>
                <c:pt idx="118">
                  <c:v>1.6</c:v>
                </c:pt>
                <c:pt idx="119">
                  <c:v>80</c:v>
                </c:pt>
              </c:numCache>
            </c:numRef>
          </c:xVal>
          <c:yVal>
            <c:numRef>
              <c:f>Sheet1!$S$2:$S$121</c:f>
              <c:numCache>
                <c:formatCode>General</c:formatCode>
                <c:ptCount val="120"/>
                <c:pt idx="0">
                  <c:v>1.1220625</c:v>
                </c:pt>
                <c:pt idx="1">
                  <c:v>1.5907721518987339</c:v>
                </c:pt>
                <c:pt idx="2">
                  <c:v>1.7625921052631579</c:v>
                </c:pt>
                <c:pt idx="3">
                  <c:v>0.66047826086956518</c:v>
                </c:pt>
                <c:pt idx="4">
                  <c:v>2.762</c:v>
                </c:pt>
                <c:pt idx="5">
                  <c:v>4.0829565217391304</c:v>
                </c:pt>
                <c:pt idx="6">
                  <c:v>10.70275</c:v>
                </c:pt>
                <c:pt idx="7">
                  <c:v>2.3304374999999999</c:v>
                </c:pt>
                <c:pt idx="8">
                  <c:v>9.9831325301204803</c:v>
                </c:pt>
                <c:pt idx="9">
                  <c:v>0.60261818181818183</c:v>
                </c:pt>
                <c:pt idx="10">
                  <c:v>0.44882500000000003</c:v>
                </c:pt>
                <c:pt idx="11">
                  <c:v>0.22194642857142854</c:v>
                </c:pt>
                <c:pt idx="12">
                  <c:v>2.1777307692307688</c:v>
                </c:pt>
                <c:pt idx="13">
                  <c:v>2.0991200000000001</c:v>
                </c:pt>
                <c:pt idx="14">
                  <c:v>0.46033333333333326</c:v>
                </c:pt>
                <c:pt idx="15">
                  <c:v>8.1018666666666669E-2</c:v>
                </c:pt>
                <c:pt idx="16">
                  <c:v>0.23539772727272729</c:v>
                </c:pt>
                <c:pt idx="17">
                  <c:v>0.36826666666666663</c:v>
                </c:pt>
                <c:pt idx="18">
                  <c:v>0.46608749999999999</c:v>
                </c:pt>
                <c:pt idx="19">
                  <c:v>0.17124400000000001</c:v>
                </c:pt>
                <c:pt idx="20">
                  <c:v>9.8123684210526321</c:v>
                </c:pt>
                <c:pt idx="21">
                  <c:v>5.524</c:v>
                </c:pt>
                <c:pt idx="22">
                  <c:v>3.3023913043478261</c:v>
                </c:pt>
                <c:pt idx="23">
                  <c:v>12.747692307692308</c:v>
                </c:pt>
                <c:pt idx="24">
                  <c:v>25.109090909090906</c:v>
                </c:pt>
                <c:pt idx="25">
                  <c:v>14.536842105263158</c:v>
                </c:pt>
                <c:pt idx="26">
                  <c:v>9.6669999999999998</c:v>
                </c:pt>
                <c:pt idx="27">
                  <c:v>8.2859999999999996</c:v>
                </c:pt>
                <c:pt idx="28">
                  <c:v>17.576363636363634</c:v>
                </c:pt>
                <c:pt idx="29">
                  <c:v>41.223880597014926</c:v>
                </c:pt>
                <c:pt idx="30">
                  <c:v>43.402857142857144</c:v>
                </c:pt>
                <c:pt idx="31">
                  <c:v>23.016666666666666</c:v>
                </c:pt>
                <c:pt idx="32">
                  <c:v>21.701428571428568</c:v>
                </c:pt>
                <c:pt idx="33">
                  <c:v>7.4804166666666667</c:v>
                </c:pt>
                <c:pt idx="34">
                  <c:v>1.7520149253731343</c:v>
                </c:pt>
                <c:pt idx="35">
                  <c:v>1.0817833333333333</c:v>
                </c:pt>
                <c:pt idx="36">
                  <c:v>55.239999999999995</c:v>
                </c:pt>
                <c:pt idx="37">
                  <c:v>42.492307692307691</c:v>
                </c:pt>
                <c:pt idx="38">
                  <c:v>8.6312499999999996</c:v>
                </c:pt>
                <c:pt idx="39">
                  <c:v>0.44882500000000003</c:v>
                </c:pt>
                <c:pt idx="40">
                  <c:v>99.431999999999988</c:v>
                </c:pt>
                <c:pt idx="41">
                  <c:v>59.185714285714276</c:v>
                </c:pt>
                <c:pt idx="42">
                  <c:v>151.91</c:v>
                </c:pt>
                <c:pt idx="43">
                  <c:v>215.78125</c:v>
                </c:pt>
                <c:pt idx="44">
                  <c:v>125.54545454545453</c:v>
                </c:pt>
                <c:pt idx="45">
                  <c:v>193.34</c:v>
                </c:pt>
                <c:pt idx="46">
                  <c:v>118.37142857142855</c:v>
                </c:pt>
                <c:pt idx="47">
                  <c:v>184.13333333333333</c:v>
                </c:pt>
                <c:pt idx="48">
                  <c:v>244.33076923076916</c:v>
                </c:pt>
                <c:pt idx="49">
                  <c:v>256.47142857142859</c:v>
                </c:pt>
                <c:pt idx="50">
                  <c:v>322.23333333333329</c:v>
                </c:pt>
                <c:pt idx="51">
                  <c:v>265.57692307692309</c:v>
                </c:pt>
                <c:pt idx="52">
                  <c:v>310.72500000000002</c:v>
                </c:pt>
                <c:pt idx="53">
                  <c:v>42.350666666666662</c:v>
                </c:pt>
                <c:pt idx="54">
                  <c:v>37.977499999999999</c:v>
                </c:pt>
                <c:pt idx="55">
                  <c:v>81.996874999999989</c:v>
                </c:pt>
                <c:pt idx="56">
                  <c:v>78.914285714285725</c:v>
                </c:pt>
                <c:pt idx="57">
                  <c:v>184.13333333333333</c:v>
                </c:pt>
                <c:pt idx="58">
                  <c:v>178.71764705882353</c:v>
                </c:pt>
                <c:pt idx="59">
                  <c:v>184.13333333333333</c:v>
                </c:pt>
                <c:pt idx="60">
                  <c:v>161.11666666666665</c:v>
                </c:pt>
                <c:pt idx="61">
                  <c:v>76.722222222222229</c:v>
                </c:pt>
                <c:pt idx="62">
                  <c:v>176.46111111111108</c:v>
                </c:pt>
                <c:pt idx="63">
                  <c:v>246.60714285714286</c:v>
                </c:pt>
                <c:pt idx="64">
                  <c:v>193.34</c:v>
                </c:pt>
                <c:pt idx="65">
                  <c:v>215.78125</c:v>
                </c:pt>
                <c:pt idx="66">
                  <c:v>220.96</c:v>
                </c:pt>
                <c:pt idx="67">
                  <c:v>220.96</c:v>
                </c:pt>
                <c:pt idx="68">
                  <c:v>256.47142857142859</c:v>
                </c:pt>
                <c:pt idx="69">
                  <c:v>246.60714285714286</c:v>
                </c:pt>
                <c:pt idx="70">
                  <c:v>55.239999999999995</c:v>
                </c:pt>
                <c:pt idx="71">
                  <c:v>101.27333333333333</c:v>
                </c:pt>
                <c:pt idx="72">
                  <c:v>103.57499999999999</c:v>
                </c:pt>
                <c:pt idx="73">
                  <c:v>48.334999999999994</c:v>
                </c:pt>
                <c:pt idx="74">
                  <c:v>39.457142857142863</c:v>
                </c:pt>
                <c:pt idx="75">
                  <c:v>37.663636363636357</c:v>
                </c:pt>
                <c:pt idx="76">
                  <c:v>19.728571428571428</c:v>
                </c:pt>
                <c:pt idx="77">
                  <c:v>7.5327272727272723</c:v>
                </c:pt>
                <c:pt idx="78">
                  <c:v>61.37777777777778</c:v>
                </c:pt>
                <c:pt idx="79">
                  <c:v>17.262499999999999</c:v>
                </c:pt>
                <c:pt idx="80">
                  <c:v>37.663636363636357</c:v>
                </c:pt>
                <c:pt idx="81">
                  <c:v>15.344444444444443</c:v>
                </c:pt>
                <c:pt idx="82">
                  <c:v>42.858620689655169</c:v>
                </c:pt>
                <c:pt idx="83">
                  <c:v>24.167499999999997</c:v>
                </c:pt>
                <c:pt idx="84">
                  <c:v>17.871764705882352</c:v>
                </c:pt>
                <c:pt idx="85">
                  <c:v>3.4525000000000001</c:v>
                </c:pt>
                <c:pt idx="86">
                  <c:v>52.609523809523807</c:v>
                </c:pt>
                <c:pt idx="87">
                  <c:v>2.3016666666666667</c:v>
                </c:pt>
                <c:pt idx="88">
                  <c:v>10.623076923076923</c:v>
                </c:pt>
                <c:pt idx="89">
                  <c:v>50.218181818181819</c:v>
                </c:pt>
                <c:pt idx="90">
                  <c:v>193.33999999999997</c:v>
                </c:pt>
                <c:pt idx="91">
                  <c:v>207.15</c:v>
                </c:pt>
                <c:pt idx="92">
                  <c:v>345.25</c:v>
                </c:pt>
                <c:pt idx="93">
                  <c:v>163.99374999999998</c:v>
                </c:pt>
                <c:pt idx="94">
                  <c:v>168.78888888888889</c:v>
                </c:pt>
                <c:pt idx="95">
                  <c:v>94.159090909090892</c:v>
                </c:pt>
                <c:pt idx="96">
                  <c:v>78.914285714285711</c:v>
                </c:pt>
                <c:pt idx="97">
                  <c:v>59.18571428571429</c:v>
                </c:pt>
                <c:pt idx="98">
                  <c:v>47.471874999999997</c:v>
                </c:pt>
                <c:pt idx="99">
                  <c:v>123.56315789473683</c:v>
                </c:pt>
                <c:pt idx="100">
                  <c:v>36.34210526315789</c:v>
                </c:pt>
                <c:pt idx="101">
                  <c:v>31.183870967741932</c:v>
                </c:pt>
                <c:pt idx="102">
                  <c:v>33.143999999999998</c:v>
                </c:pt>
                <c:pt idx="103">
                  <c:v>51.787500000000001</c:v>
                </c:pt>
                <c:pt idx="104">
                  <c:v>55.24</c:v>
                </c:pt>
                <c:pt idx="105">
                  <c:v>0.36342105263157898</c:v>
                </c:pt>
                <c:pt idx="106">
                  <c:v>0.7532727272727272</c:v>
                </c:pt>
                <c:pt idx="107">
                  <c:v>0.46033333333333337</c:v>
                </c:pt>
                <c:pt idx="108">
                  <c:v>1.1048</c:v>
                </c:pt>
                <c:pt idx="109">
                  <c:v>1.6841463414634148</c:v>
                </c:pt>
                <c:pt idx="110">
                  <c:v>6.9049999999999994</c:v>
                </c:pt>
                <c:pt idx="111">
                  <c:v>5.0636666666666663</c:v>
                </c:pt>
                <c:pt idx="112">
                  <c:v>1.1508333333333334</c:v>
                </c:pt>
                <c:pt idx="113">
                  <c:v>15.782857142857143</c:v>
                </c:pt>
                <c:pt idx="114">
                  <c:v>12.494761904761905</c:v>
                </c:pt>
                <c:pt idx="115">
                  <c:v>1.7262500000000001</c:v>
                </c:pt>
                <c:pt idx="116">
                  <c:v>8.4394444444444439</c:v>
                </c:pt>
                <c:pt idx="117">
                  <c:v>9.206666666666667</c:v>
                </c:pt>
                <c:pt idx="118">
                  <c:v>2.762</c:v>
                </c:pt>
                <c:pt idx="119">
                  <c:v>16.878888888888888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F7-4615-A65B-949BCA76EF2D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12700" cap="rnd">
                <a:solidFill>
                  <a:srgbClr val="FF0000"/>
                </a:solidFill>
                <a:prstDash val="sysDash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1.7186030960367686E-2"/>
                  <c:y val="0.3423140188144075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Sheet1!$D$2:$D$121</c:f>
              <c:numCache>
                <c:formatCode>General</c:formatCode>
                <c:ptCount val="120"/>
                <c:pt idx="0">
                  <c:v>1.18</c:v>
                </c:pt>
                <c:pt idx="1">
                  <c:v>0.85</c:v>
                </c:pt>
                <c:pt idx="2">
                  <c:v>1.0900000000000001</c:v>
                </c:pt>
                <c:pt idx="3">
                  <c:v>0.52</c:v>
                </c:pt>
                <c:pt idx="4">
                  <c:v>3.41</c:v>
                </c:pt>
                <c:pt idx="5">
                  <c:v>3.72</c:v>
                </c:pt>
                <c:pt idx="6">
                  <c:v>4.1500000000000004</c:v>
                </c:pt>
                <c:pt idx="7">
                  <c:v>2.39</c:v>
                </c:pt>
                <c:pt idx="8">
                  <c:v>7.19</c:v>
                </c:pt>
                <c:pt idx="9">
                  <c:v>0.4</c:v>
                </c:pt>
                <c:pt idx="10">
                  <c:v>0.53</c:v>
                </c:pt>
                <c:pt idx="11">
                  <c:v>0.13</c:v>
                </c:pt>
                <c:pt idx="12">
                  <c:v>1.38</c:v>
                </c:pt>
                <c:pt idx="13">
                  <c:v>1.4</c:v>
                </c:pt>
                <c:pt idx="14">
                  <c:v>0.03</c:v>
                </c:pt>
                <c:pt idx="15">
                  <c:v>0.01</c:v>
                </c:pt>
                <c:pt idx="16">
                  <c:v>0.11</c:v>
                </c:pt>
                <c:pt idx="17">
                  <c:v>0.49</c:v>
                </c:pt>
                <c:pt idx="18">
                  <c:v>0.66</c:v>
                </c:pt>
                <c:pt idx="19">
                  <c:v>0.1</c:v>
                </c:pt>
                <c:pt idx="20">
                  <c:v>9.25</c:v>
                </c:pt>
                <c:pt idx="21">
                  <c:v>5.4</c:v>
                </c:pt>
                <c:pt idx="22">
                  <c:v>4.47</c:v>
                </c:pt>
                <c:pt idx="23">
                  <c:v>39</c:v>
                </c:pt>
                <c:pt idx="24">
                  <c:v>7.2</c:v>
                </c:pt>
                <c:pt idx="25">
                  <c:v>6.5</c:v>
                </c:pt>
                <c:pt idx="26">
                  <c:v>6</c:v>
                </c:pt>
                <c:pt idx="27">
                  <c:v>3.9</c:v>
                </c:pt>
                <c:pt idx="28">
                  <c:v>11.5</c:v>
                </c:pt>
                <c:pt idx="29">
                  <c:v>15.5</c:v>
                </c:pt>
                <c:pt idx="30">
                  <c:v>16.600000000000001</c:v>
                </c:pt>
                <c:pt idx="31">
                  <c:v>9.5</c:v>
                </c:pt>
                <c:pt idx="32">
                  <c:v>7</c:v>
                </c:pt>
                <c:pt idx="33">
                  <c:v>3.8</c:v>
                </c:pt>
                <c:pt idx="34">
                  <c:v>1.7</c:v>
                </c:pt>
                <c:pt idx="35">
                  <c:v>0.92</c:v>
                </c:pt>
                <c:pt idx="36">
                  <c:v>18.8</c:v>
                </c:pt>
                <c:pt idx="37">
                  <c:v>17.100000000000001</c:v>
                </c:pt>
                <c:pt idx="38">
                  <c:v>4.5</c:v>
                </c:pt>
                <c:pt idx="39">
                  <c:v>0.53</c:v>
                </c:pt>
                <c:pt idx="40">
                  <c:v>38</c:v>
                </c:pt>
                <c:pt idx="41">
                  <c:v>28</c:v>
                </c:pt>
                <c:pt idx="42">
                  <c:v>35</c:v>
                </c:pt>
                <c:pt idx="43">
                  <c:v>92</c:v>
                </c:pt>
                <c:pt idx="44">
                  <c:v>60</c:v>
                </c:pt>
                <c:pt idx="45">
                  <c:v>91</c:v>
                </c:pt>
                <c:pt idx="46">
                  <c:v>65</c:v>
                </c:pt>
                <c:pt idx="47">
                  <c:v>80</c:v>
                </c:pt>
                <c:pt idx="48">
                  <c:v>110</c:v>
                </c:pt>
                <c:pt idx="49">
                  <c:v>105</c:v>
                </c:pt>
                <c:pt idx="50">
                  <c:v>125</c:v>
                </c:pt>
                <c:pt idx="51">
                  <c:v>127</c:v>
                </c:pt>
                <c:pt idx="52">
                  <c:v>134</c:v>
                </c:pt>
                <c:pt idx="53">
                  <c:v>24</c:v>
                </c:pt>
                <c:pt idx="54">
                  <c:v>22</c:v>
                </c:pt>
                <c:pt idx="55">
                  <c:v>32</c:v>
                </c:pt>
                <c:pt idx="56">
                  <c:v>34</c:v>
                </c:pt>
                <c:pt idx="57">
                  <c:v>80</c:v>
                </c:pt>
                <c:pt idx="58">
                  <c:v>95</c:v>
                </c:pt>
                <c:pt idx="59">
                  <c:v>85</c:v>
                </c:pt>
                <c:pt idx="60">
                  <c:v>55</c:v>
                </c:pt>
                <c:pt idx="61">
                  <c:v>15</c:v>
                </c:pt>
                <c:pt idx="62">
                  <c:v>85</c:v>
                </c:pt>
                <c:pt idx="63">
                  <c:v>115</c:v>
                </c:pt>
                <c:pt idx="64">
                  <c:v>92</c:v>
                </c:pt>
                <c:pt idx="65">
                  <c:v>92</c:v>
                </c:pt>
                <c:pt idx="66">
                  <c:v>94</c:v>
                </c:pt>
                <c:pt idx="67">
                  <c:v>94</c:v>
                </c:pt>
                <c:pt idx="68">
                  <c:v>96</c:v>
                </c:pt>
                <c:pt idx="69">
                  <c:v>120</c:v>
                </c:pt>
                <c:pt idx="70">
                  <c:v>26</c:v>
                </c:pt>
                <c:pt idx="71">
                  <c:v>54</c:v>
                </c:pt>
                <c:pt idx="72">
                  <c:v>52</c:v>
                </c:pt>
                <c:pt idx="73">
                  <c:v>38</c:v>
                </c:pt>
                <c:pt idx="74">
                  <c:v>22</c:v>
                </c:pt>
                <c:pt idx="75">
                  <c:v>30</c:v>
                </c:pt>
                <c:pt idx="76">
                  <c:v>18</c:v>
                </c:pt>
                <c:pt idx="77">
                  <c:v>8.5</c:v>
                </c:pt>
                <c:pt idx="78">
                  <c:v>65</c:v>
                </c:pt>
                <c:pt idx="79">
                  <c:v>14.5</c:v>
                </c:pt>
                <c:pt idx="80">
                  <c:v>32</c:v>
                </c:pt>
                <c:pt idx="81">
                  <c:v>12</c:v>
                </c:pt>
                <c:pt idx="82">
                  <c:v>20</c:v>
                </c:pt>
                <c:pt idx="83">
                  <c:v>13</c:v>
                </c:pt>
                <c:pt idx="84">
                  <c:v>6</c:v>
                </c:pt>
                <c:pt idx="85">
                  <c:v>3.4</c:v>
                </c:pt>
                <c:pt idx="86">
                  <c:v>38</c:v>
                </c:pt>
                <c:pt idx="87">
                  <c:v>2.2000000000000002</c:v>
                </c:pt>
                <c:pt idx="88">
                  <c:v>10</c:v>
                </c:pt>
                <c:pt idx="89">
                  <c:v>36</c:v>
                </c:pt>
                <c:pt idx="90">
                  <c:v>203</c:v>
                </c:pt>
                <c:pt idx="91">
                  <c:v>250</c:v>
                </c:pt>
                <c:pt idx="92">
                  <c:v>310</c:v>
                </c:pt>
                <c:pt idx="93">
                  <c:v>224</c:v>
                </c:pt>
                <c:pt idx="94">
                  <c:v>210</c:v>
                </c:pt>
                <c:pt idx="95">
                  <c:v>161</c:v>
                </c:pt>
                <c:pt idx="96">
                  <c:v>103</c:v>
                </c:pt>
                <c:pt idx="97">
                  <c:v>115</c:v>
                </c:pt>
                <c:pt idx="98">
                  <c:v>92</c:v>
                </c:pt>
                <c:pt idx="99">
                  <c:v>180</c:v>
                </c:pt>
                <c:pt idx="100">
                  <c:v>18.3</c:v>
                </c:pt>
                <c:pt idx="101">
                  <c:v>14.8</c:v>
                </c:pt>
                <c:pt idx="102">
                  <c:v>16</c:v>
                </c:pt>
                <c:pt idx="103">
                  <c:v>18</c:v>
                </c:pt>
                <c:pt idx="104">
                  <c:v>29.5</c:v>
                </c:pt>
                <c:pt idx="105">
                  <c:v>0.6</c:v>
                </c:pt>
                <c:pt idx="106">
                  <c:v>0.5</c:v>
                </c:pt>
                <c:pt idx="107">
                  <c:v>0.9</c:v>
                </c:pt>
                <c:pt idx="108">
                  <c:v>1.5</c:v>
                </c:pt>
                <c:pt idx="109">
                  <c:v>2.2999999999999998</c:v>
                </c:pt>
                <c:pt idx="110">
                  <c:v>11.6</c:v>
                </c:pt>
                <c:pt idx="111">
                  <c:v>10.4</c:v>
                </c:pt>
                <c:pt idx="112">
                  <c:v>1.5</c:v>
                </c:pt>
                <c:pt idx="113">
                  <c:v>25.5</c:v>
                </c:pt>
                <c:pt idx="114">
                  <c:v>15</c:v>
                </c:pt>
                <c:pt idx="115">
                  <c:v>0.8</c:v>
                </c:pt>
                <c:pt idx="116">
                  <c:v>3.7</c:v>
                </c:pt>
                <c:pt idx="117">
                  <c:v>5.4</c:v>
                </c:pt>
                <c:pt idx="118">
                  <c:v>1.6</c:v>
                </c:pt>
                <c:pt idx="119">
                  <c:v>80</c:v>
                </c:pt>
              </c:numCache>
            </c:numRef>
          </c:xVal>
          <c:yVal>
            <c:numRef>
              <c:f>Sheet1!$V$2:$V$121</c:f>
              <c:numCache>
                <c:formatCode>General</c:formatCode>
                <c:ptCount val="120"/>
                <c:pt idx="0">
                  <c:v>1.1220625</c:v>
                </c:pt>
                <c:pt idx="1">
                  <c:v>1.5907721518987339</c:v>
                </c:pt>
                <c:pt idx="2">
                  <c:v>1.7625921052631579</c:v>
                </c:pt>
                <c:pt idx="3">
                  <c:v>0.66047826086956518</c:v>
                </c:pt>
                <c:pt idx="4">
                  <c:v>2.762</c:v>
                </c:pt>
                <c:pt idx="5">
                  <c:v>4.0829565217391304</c:v>
                </c:pt>
                <c:pt idx="6">
                  <c:v>10.70275</c:v>
                </c:pt>
                <c:pt idx="7">
                  <c:v>2.3304374999999999</c:v>
                </c:pt>
                <c:pt idx="8">
                  <c:v>9.9831325301204803</c:v>
                </c:pt>
                <c:pt idx="9">
                  <c:v>0.60261818181818183</c:v>
                </c:pt>
                <c:pt idx="10">
                  <c:v>0.44882500000000003</c:v>
                </c:pt>
                <c:pt idx="11">
                  <c:v>0.22194642857142854</c:v>
                </c:pt>
                <c:pt idx="12">
                  <c:v>2.1777307692307688</c:v>
                </c:pt>
                <c:pt idx="13">
                  <c:v>2.0991200000000001</c:v>
                </c:pt>
                <c:pt idx="14">
                  <c:v>0.46033333333333326</c:v>
                </c:pt>
                <c:pt idx="15">
                  <c:v>8.1018666666666669E-2</c:v>
                </c:pt>
                <c:pt idx="16">
                  <c:v>0.23539772727272729</c:v>
                </c:pt>
                <c:pt idx="17">
                  <c:v>0.36826666666666663</c:v>
                </c:pt>
                <c:pt idx="18">
                  <c:v>0.46608749999999999</c:v>
                </c:pt>
                <c:pt idx="19">
                  <c:v>0.17124400000000001</c:v>
                </c:pt>
                <c:pt idx="20">
                  <c:v>9.8123684210526321</c:v>
                </c:pt>
                <c:pt idx="21">
                  <c:v>5.524</c:v>
                </c:pt>
                <c:pt idx="22">
                  <c:v>3.3023913043478261</c:v>
                </c:pt>
                <c:pt idx="23">
                  <c:v>14.336250887573973</c:v>
                </c:pt>
                <c:pt idx="24">
                  <c:v>27.169992916174738</c:v>
                </c:pt>
                <c:pt idx="25">
                  <c:v>15.125966759002768</c:v>
                </c:pt>
                <c:pt idx="26">
                  <c:v>9.6669999999999998</c:v>
                </c:pt>
                <c:pt idx="27">
                  <c:v>8.2859999999999996</c:v>
                </c:pt>
                <c:pt idx="28">
                  <c:v>17.576363636363634</c:v>
                </c:pt>
                <c:pt idx="29">
                  <c:v>41.223880597014926</c:v>
                </c:pt>
                <c:pt idx="30">
                  <c:v>43.402857142857144</c:v>
                </c:pt>
                <c:pt idx="31">
                  <c:v>23.016666666666666</c:v>
                </c:pt>
                <c:pt idx="32">
                  <c:v>21.701428571428568</c:v>
                </c:pt>
                <c:pt idx="33">
                  <c:v>7.4804166666666667</c:v>
                </c:pt>
                <c:pt idx="34">
                  <c:v>1.7520149253731343</c:v>
                </c:pt>
                <c:pt idx="35">
                  <c:v>1.0817833333333333</c:v>
                </c:pt>
                <c:pt idx="36">
                  <c:v>55.239999999999995</c:v>
                </c:pt>
                <c:pt idx="37">
                  <c:v>42.492307692307691</c:v>
                </c:pt>
                <c:pt idx="38">
                  <c:v>8.6312499999999996</c:v>
                </c:pt>
                <c:pt idx="39">
                  <c:v>0.44882500000000003</c:v>
                </c:pt>
                <c:pt idx="40">
                  <c:v>39.528419499287608</c:v>
                </c:pt>
                <c:pt idx="41">
                  <c:v>22.945488823784725</c:v>
                </c:pt>
                <c:pt idx="42">
                  <c:v>55.360787172011662</c:v>
                </c:pt>
                <c:pt idx="43">
                  <c:v>83.005259203606315</c:v>
                </c:pt>
                <c:pt idx="44">
                  <c:v>44.872881071464548</c:v>
                </c:pt>
                <c:pt idx="45">
                  <c:v>70.459183673469397</c:v>
                </c:pt>
                <c:pt idx="46">
                  <c:v>40.601400000000005</c:v>
                </c:pt>
                <c:pt idx="47">
                  <c:v>77.681249999999991</c:v>
                </c:pt>
                <c:pt idx="48">
                  <c:v>92.04298696844991</c:v>
                </c:pt>
                <c:pt idx="49">
                  <c:v>87.969699999999989</c:v>
                </c:pt>
                <c:pt idx="50">
                  <c:v>113.33588438835743</c:v>
                </c:pt>
                <c:pt idx="51">
                  <c:v>85.066700685231098</c:v>
                </c:pt>
                <c:pt idx="52">
                  <c:v>109.28817423163041</c:v>
                </c:pt>
                <c:pt idx="53">
                  <c:v>32.404288061693826</c:v>
                </c:pt>
                <c:pt idx="54">
                  <c:v>31.66208833706493</c:v>
                </c:pt>
                <c:pt idx="55">
                  <c:v>29.485581344307267</c:v>
                </c:pt>
                <c:pt idx="56">
                  <c:v>27.067599999999999</c:v>
                </c:pt>
                <c:pt idx="57">
                  <c:v>68.727398399999998</c:v>
                </c:pt>
                <c:pt idx="58">
                  <c:v>63.515610532407415</c:v>
                </c:pt>
                <c:pt idx="59">
                  <c:v>68.727398399999998</c:v>
                </c:pt>
                <c:pt idx="60">
                  <c:v>67.971093749999952</c:v>
                </c:pt>
                <c:pt idx="61">
                  <c:v>35.832304010004513</c:v>
                </c:pt>
                <c:pt idx="62">
                  <c:v>58.552639963586692</c:v>
                </c:pt>
                <c:pt idx="63">
                  <c:v>73.068783068783063</c:v>
                </c:pt>
                <c:pt idx="64">
                  <c:v>70.459183673469397</c:v>
                </c:pt>
                <c:pt idx="65">
                  <c:v>83.005259203606315</c:v>
                </c:pt>
                <c:pt idx="66">
                  <c:v>80.524781341107882</c:v>
                </c:pt>
                <c:pt idx="67">
                  <c:v>80.524781341107882</c:v>
                </c:pt>
                <c:pt idx="68">
                  <c:v>87.969699999999989</c:v>
                </c:pt>
                <c:pt idx="69">
                  <c:v>84.586249999999978</c:v>
                </c:pt>
                <c:pt idx="70">
                  <c:v>39.318740889212833</c:v>
                </c:pt>
                <c:pt idx="71">
                  <c:v>58.607253086419725</c:v>
                </c:pt>
                <c:pt idx="72">
                  <c:v>61.852048403557376</c:v>
                </c:pt>
                <c:pt idx="73">
                  <c:v>27.971643518518523</c:v>
                </c:pt>
                <c:pt idx="74">
                  <c:v>26.433203124999991</c:v>
                </c:pt>
                <c:pt idx="75">
                  <c:v>22.817614929449245</c:v>
                </c:pt>
                <c:pt idx="76">
                  <c:v>15.41519354133256</c:v>
                </c:pt>
                <c:pt idx="77">
                  <c:v>5.2585407505622497</c:v>
                </c:pt>
                <c:pt idx="78">
                  <c:v>33.61712997746055</c:v>
                </c:pt>
                <c:pt idx="79">
                  <c:v>8.8384000000000018</c:v>
                </c:pt>
                <c:pt idx="80">
                  <c:v>18.269059766763853</c:v>
                </c:pt>
                <c:pt idx="81">
                  <c:v>11.1861</c:v>
                </c:pt>
                <c:pt idx="82">
                  <c:v>29.086426245930372</c:v>
                </c:pt>
                <c:pt idx="83">
                  <c:v>16.973607681755826</c:v>
                </c:pt>
                <c:pt idx="84">
                  <c:v>14.094858916536538</c:v>
                </c:pt>
                <c:pt idx="85">
                  <c:v>2.1741690962099125</c:v>
                </c:pt>
                <c:pt idx="86">
                  <c:v>31.181875200000004</c:v>
                </c:pt>
                <c:pt idx="87">
                  <c:v>1.5811367799715041</c:v>
                </c:pt>
                <c:pt idx="88">
                  <c:v>6.9152296296296303</c:v>
                </c:pt>
                <c:pt idx="89">
                  <c:v>34.222284800000018</c:v>
                </c:pt>
                <c:pt idx="90">
                  <c:v>193.33999999999997</c:v>
                </c:pt>
                <c:pt idx="91">
                  <c:v>162.92908511606734</c:v>
                </c:pt>
                <c:pt idx="92">
                  <c:v>259.39143501126966</c:v>
                </c:pt>
                <c:pt idx="93">
                  <c:v>136.72265418278039</c:v>
                </c:pt>
                <c:pt idx="94">
                  <c:v>143.51608106137923</c:v>
                </c:pt>
                <c:pt idx="95">
                  <c:v>82.403714966713267</c:v>
                </c:pt>
                <c:pt idx="96">
                  <c:v>78.914285714285711</c:v>
                </c:pt>
                <c:pt idx="97">
                  <c:v>48.120177777777769</c:v>
                </c:pt>
                <c:pt idx="98">
                  <c:v>39.577610421331173</c:v>
                </c:pt>
                <c:pt idx="99">
                  <c:v>91.514922794514604</c:v>
                </c:pt>
                <c:pt idx="100">
                  <c:v>36.34210526315789</c:v>
                </c:pt>
                <c:pt idx="101">
                  <c:v>31.183870967741932</c:v>
                </c:pt>
                <c:pt idx="102">
                  <c:v>33.143999999999998</c:v>
                </c:pt>
                <c:pt idx="103">
                  <c:v>51.787500000000001</c:v>
                </c:pt>
                <c:pt idx="104">
                  <c:v>55.24</c:v>
                </c:pt>
                <c:pt idx="105">
                  <c:v>0.15953312000000003</c:v>
                </c:pt>
                <c:pt idx="106">
                  <c:v>0.29706844444444436</c:v>
                </c:pt>
                <c:pt idx="107">
                  <c:v>0.194203125</c:v>
                </c:pt>
                <c:pt idx="108">
                  <c:v>0.40262390670553938</c:v>
                </c:pt>
                <c:pt idx="109">
                  <c:v>0.69765920360631084</c:v>
                </c:pt>
                <c:pt idx="110">
                  <c:v>2.5163994169096209</c:v>
                </c:pt>
                <c:pt idx="111">
                  <c:v>2.1362343749999999</c:v>
                </c:pt>
                <c:pt idx="112">
                  <c:v>0.88643470293209869</c:v>
                </c:pt>
                <c:pt idx="113">
                  <c:v>7.425953360768176</c:v>
                </c:pt>
                <c:pt idx="114">
                  <c:v>5.5640085349361383</c:v>
                </c:pt>
                <c:pt idx="115">
                  <c:v>0.88384000000000029</c:v>
                </c:pt>
                <c:pt idx="116">
                  <c:v>8.4394444444444439</c:v>
                </c:pt>
                <c:pt idx="117">
                  <c:v>9.206666666666667</c:v>
                </c:pt>
                <c:pt idx="118">
                  <c:v>0.8183703703703703</c:v>
                </c:pt>
                <c:pt idx="119">
                  <c:v>6.3000115199999991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3F7-4615-A65B-949BCA76E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1261584"/>
        <c:axId val="458730112"/>
      </c:scatterChart>
      <c:valAx>
        <c:axId val="691261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730112"/>
        <c:crosses val="autoZero"/>
        <c:crossBetween val="midCat"/>
      </c:valAx>
      <c:valAx>
        <c:axId val="45873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91261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78020023554629"/>
          <c:y val="0.1502086230876217"/>
          <c:w val="0.82157142151603446"/>
          <c:h val="0.7207328638857555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yVal>
            <c:numRef>
              <c:f>Sheet1!$L$2:$L$121</c:f>
              <c:numCache>
                <c:formatCode>General</c:formatCode>
                <c:ptCount val="1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1.04</c:v>
                </c:pt>
                <c:pt idx="24">
                  <c:v>1.0266666666666666</c:v>
                </c:pt>
                <c:pt idx="25">
                  <c:v>1.0133333333333332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0.73529411764705888</c:v>
                </c:pt>
                <c:pt idx="41">
                  <c:v>0.72916666666666674</c:v>
                </c:pt>
                <c:pt idx="42">
                  <c:v>0.7142857142857143</c:v>
                </c:pt>
                <c:pt idx="43">
                  <c:v>0.72727272727272729</c:v>
                </c:pt>
                <c:pt idx="44">
                  <c:v>0.70967741935483875</c:v>
                </c:pt>
                <c:pt idx="45">
                  <c:v>0.7142857142857143</c:v>
                </c:pt>
                <c:pt idx="46">
                  <c:v>0.70000000000000007</c:v>
                </c:pt>
                <c:pt idx="47">
                  <c:v>0.75</c:v>
                </c:pt>
                <c:pt idx="48">
                  <c:v>0.72222222222222221</c:v>
                </c:pt>
                <c:pt idx="49">
                  <c:v>0.7</c:v>
                </c:pt>
                <c:pt idx="50">
                  <c:v>0.70588235294117652</c:v>
                </c:pt>
                <c:pt idx="51">
                  <c:v>0.68421052631578949</c:v>
                </c:pt>
                <c:pt idx="52">
                  <c:v>0.70588235294117652</c:v>
                </c:pt>
                <c:pt idx="53">
                  <c:v>0.91463414634146345</c:v>
                </c:pt>
                <c:pt idx="54">
                  <c:v>0.94117647058823528</c:v>
                </c:pt>
                <c:pt idx="55">
                  <c:v>0.71111111111111114</c:v>
                </c:pt>
                <c:pt idx="56">
                  <c:v>0.7</c:v>
                </c:pt>
                <c:pt idx="57">
                  <c:v>0.72</c:v>
                </c:pt>
                <c:pt idx="58">
                  <c:v>0.70833333333333337</c:v>
                </c:pt>
                <c:pt idx="59">
                  <c:v>0.72</c:v>
                </c:pt>
                <c:pt idx="60">
                  <c:v>0.74999999999999989</c:v>
                </c:pt>
                <c:pt idx="61">
                  <c:v>0.77586206896551724</c:v>
                </c:pt>
                <c:pt idx="62">
                  <c:v>0.69230769230769229</c:v>
                </c:pt>
                <c:pt idx="63">
                  <c:v>0.66666666666666663</c:v>
                </c:pt>
                <c:pt idx="64">
                  <c:v>0.7142857142857143</c:v>
                </c:pt>
                <c:pt idx="65">
                  <c:v>0.72727272727272729</c:v>
                </c:pt>
                <c:pt idx="66">
                  <c:v>0.7142857142857143</c:v>
                </c:pt>
                <c:pt idx="67">
                  <c:v>0.7142857142857143</c:v>
                </c:pt>
                <c:pt idx="68">
                  <c:v>0.7</c:v>
                </c:pt>
                <c:pt idx="69">
                  <c:v>0.7</c:v>
                </c:pt>
                <c:pt idx="70">
                  <c:v>0.8928571428571429</c:v>
                </c:pt>
                <c:pt idx="71">
                  <c:v>0.83333333333333326</c:v>
                </c:pt>
                <c:pt idx="72">
                  <c:v>0.8421052631578948</c:v>
                </c:pt>
                <c:pt idx="73">
                  <c:v>0.83333333333333337</c:v>
                </c:pt>
                <c:pt idx="74">
                  <c:v>0.87499999999999989</c:v>
                </c:pt>
                <c:pt idx="75">
                  <c:v>0.84615384615384615</c:v>
                </c:pt>
                <c:pt idx="76">
                  <c:v>0.92105263157894746</c:v>
                </c:pt>
                <c:pt idx="77">
                  <c:v>0.88709677419354838</c:v>
                </c:pt>
                <c:pt idx="78">
                  <c:v>0.81818181818181812</c:v>
                </c:pt>
                <c:pt idx="79">
                  <c:v>0.8</c:v>
                </c:pt>
                <c:pt idx="80">
                  <c:v>0.78571428571428581</c:v>
                </c:pt>
                <c:pt idx="81">
                  <c:v>0.9</c:v>
                </c:pt>
                <c:pt idx="82">
                  <c:v>0.87878787878787878</c:v>
                </c:pt>
                <c:pt idx="83">
                  <c:v>0.88888888888888884</c:v>
                </c:pt>
                <c:pt idx="84">
                  <c:v>0.92391304347826098</c:v>
                </c:pt>
                <c:pt idx="85">
                  <c:v>0.8571428571428571</c:v>
                </c:pt>
                <c:pt idx="86">
                  <c:v>0.84000000000000008</c:v>
                </c:pt>
                <c:pt idx="87">
                  <c:v>0.88235294117647056</c:v>
                </c:pt>
                <c:pt idx="88">
                  <c:v>0.8666666666666667</c:v>
                </c:pt>
                <c:pt idx="89">
                  <c:v>0.88000000000000012</c:v>
                </c:pt>
                <c:pt idx="90">
                  <c:v>1</c:v>
                </c:pt>
                <c:pt idx="91">
                  <c:v>0.92307692307692302</c:v>
                </c:pt>
                <c:pt idx="92">
                  <c:v>0.90909090909090906</c:v>
                </c:pt>
                <c:pt idx="93">
                  <c:v>0.94117647058823539</c:v>
                </c:pt>
                <c:pt idx="94">
                  <c:v>0.94736842105263164</c:v>
                </c:pt>
                <c:pt idx="95">
                  <c:v>0.95652173913043492</c:v>
                </c:pt>
                <c:pt idx="96">
                  <c:v>1</c:v>
                </c:pt>
                <c:pt idx="97">
                  <c:v>0.93333333333333324</c:v>
                </c:pt>
                <c:pt idx="98">
                  <c:v>0.94117647058823539</c:v>
                </c:pt>
                <c:pt idx="99">
                  <c:v>0.90476190476190466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0.76</c:v>
                </c:pt>
                <c:pt idx="106">
                  <c:v>0.73333333333333328</c:v>
                </c:pt>
                <c:pt idx="107">
                  <c:v>0.75</c:v>
                </c:pt>
                <c:pt idx="108">
                  <c:v>0.7142857142857143</c:v>
                </c:pt>
                <c:pt idx="109">
                  <c:v>0.74545454545454537</c:v>
                </c:pt>
                <c:pt idx="110">
                  <c:v>0.7142857142857143</c:v>
                </c:pt>
                <c:pt idx="111">
                  <c:v>0.75</c:v>
                </c:pt>
                <c:pt idx="112">
                  <c:v>0.91666666666666663</c:v>
                </c:pt>
                <c:pt idx="113">
                  <c:v>0.77777777777777779</c:v>
                </c:pt>
                <c:pt idx="114">
                  <c:v>0.76363636363636367</c:v>
                </c:pt>
                <c:pt idx="115">
                  <c:v>0.8</c:v>
                </c:pt>
                <c:pt idx="116">
                  <c:v>1</c:v>
                </c:pt>
                <c:pt idx="117">
                  <c:v>1</c:v>
                </c:pt>
                <c:pt idx="118">
                  <c:v>0.66666666666666663</c:v>
                </c:pt>
                <c:pt idx="119">
                  <c:v>0.72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EA5-4EF4-A5D7-5B57216FB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1261584"/>
        <c:axId val="458730112"/>
      </c:scatterChart>
      <c:valAx>
        <c:axId val="691261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730112"/>
        <c:crosses val="autoZero"/>
        <c:crossBetween val="midCat"/>
      </c:valAx>
      <c:valAx>
        <c:axId val="45873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91261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7937</xdr:colOff>
      <xdr:row>2</xdr:row>
      <xdr:rowOff>225425</xdr:rowOff>
    </xdr:from>
    <xdr:to>
      <xdr:col>9</xdr:col>
      <xdr:colOff>6350</xdr:colOff>
      <xdr:row>12</xdr:row>
      <xdr:rowOff>222250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5707483-7A79-4182-A7B5-6720A7FEC2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165100</xdr:colOff>
      <xdr:row>2</xdr:row>
      <xdr:rowOff>12700</xdr:rowOff>
    </xdr:from>
    <xdr:to>
      <xdr:col>11</xdr:col>
      <xdr:colOff>495300</xdr:colOff>
      <xdr:row>4</xdr:row>
      <xdr:rowOff>133350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6DB5F22-ED42-CD0C-635C-18656D2D529A}"/>
            </a:ext>
          </a:extLst>
        </xdr:cNvPr>
        <xdr:cNvSpPr/>
      </xdr:nvSpPr>
      <xdr:spPr>
        <a:xfrm>
          <a:off x="6769100" y="469900"/>
          <a:ext cx="990600" cy="57785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図と</a:t>
          </a:r>
          <a:r>
            <a:rPr kumimoji="1" lang="en-US" altLang="ja-JP" sz="1100">
              <a:solidFill>
                <a:srgbClr val="FF0000"/>
              </a:solidFill>
            </a:rPr>
            <a:t>L</a:t>
          </a:r>
          <a:r>
            <a:rPr kumimoji="1" lang="ja-JP" altLang="en-US" sz="1100">
              <a:solidFill>
                <a:srgbClr val="FF0000"/>
              </a:solidFill>
            </a:rPr>
            <a:t>列以降は著者入力</a:t>
          </a:r>
        </a:p>
      </xdr:txBody>
    </xdr:sp>
    <xdr:clientData/>
  </xdr:twoCellAnchor>
  <xdr:twoCellAnchor>
    <xdr:from>
      <xdr:col>4</xdr:col>
      <xdr:colOff>6350</xdr:colOff>
      <xdr:row>14</xdr:row>
      <xdr:rowOff>6350</xdr:rowOff>
    </xdr:from>
    <xdr:to>
      <xdr:col>9</xdr:col>
      <xdr:colOff>4763</xdr:colOff>
      <xdr:row>24</xdr:row>
      <xdr:rowOff>3175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EDAB9A3-D865-4237-A4C2-7DF390FD9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8</xdr:col>
      <xdr:colOff>658813</xdr:colOff>
      <xdr:row>34</xdr:row>
      <xdr:rowOff>225425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9FF76F-D955-4D0D-90C2-3729ADACCC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0.40212</cdr:x>
      <cdr:y>0.01113</cdr:y>
    </cdr:from>
    <cdr:to>
      <cdr:x>0.64021</cdr:x>
      <cdr:y>0.1363</cdr:y>
    </cdr:to>
    <cdr:sp macro="" textlink="">
      <cdr:nvSpPr>
        <cdr:cNvPr id="2" name="正方形/長方形 1">
          <a:extLst xmlns:a="http://schemas.openxmlformats.org/drawingml/2006/main">
            <a:ext uri="{FF2B5EF4-FFF2-40B4-BE49-F238E27FC236}">
              <a16:creationId xmlns:a16="http://schemas.microsoft.com/office/drawing/2014/main" id="{A84158AF-F896-6C69-2A96-799481E432A3}"/>
            </a:ext>
          </a:extLst>
        </cdr:cNvPr>
        <cdr:cNvSpPr/>
      </cdr:nvSpPr>
      <cdr:spPr>
        <a:xfrm xmlns:a="http://schemas.openxmlformats.org/drawingml/2006/main">
          <a:off x="1327150" y="25400"/>
          <a:ext cx="785813" cy="285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0000FF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1000" kern="1200">
              <a:solidFill>
                <a:srgbClr val="FF0000"/>
              </a:solidFill>
            </a:rPr>
            <a:t>Δ</a:t>
          </a:r>
          <a:r>
            <a:rPr lang="ja-JP" altLang="en-US" sz="1000" kern="1200" baseline="0">
              <a:solidFill>
                <a:srgbClr val="FF0000"/>
              </a:solidFill>
            </a:rPr>
            <a:t>入力計算</a:t>
          </a:r>
          <a:endParaRPr lang="ja-JP" altLang="en-US" sz="1000" kern="1200">
            <a:solidFill>
              <a:srgbClr val="FF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0.27513</cdr:x>
      <cdr:y>0.01669</cdr:y>
    </cdr:from>
    <cdr:to>
      <cdr:x>0.76767</cdr:x>
      <cdr:y>0.14186</cdr:y>
    </cdr:to>
    <cdr:sp macro="" textlink="">
      <cdr:nvSpPr>
        <cdr:cNvPr id="5" name="正方形/長方形 4">
          <a:extLst xmlns:a="http://schemas.openxmlformats.org/drawingml/2006/main">
            <a:ext uri="{FF2B5EF4-FFF2-40B4-BE49-F238E27FC236}">
              <a16:creationId xmlns:a16="http://schemas.microsoft.com/office/drawing/2014/main" id="{334A3D78-6A6D-C937-437C-CA7574C59006}"/>
            </a:ext>
          </a:extLst>
        </cdr:cNvPr>
        <cdr:cNvSpPr/>
      </cdr:nvSpPr>
      <cdr:spPr>
        <a:xfrm xmlns:a="http://schemas.openxmlformats.org/drawingml/2006/main">
          <a:off x="908050" y="38100"/>
          <a:ext cx="1625585" cy="2857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0000FF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000" kern="1200">
              <a:solidFill>
                <a:srgbClr val="FF0000"/>
              </a:solidFill>
            </a:rPr>
            <a:t>（参考）</a:t>
          </a:r>
          <a:r>
            <a:rPr lang="en-US" altLang="ja-JP" sz="1000" kern="1200">
              <a:solidFill>
                <a:srgbClr val="FF0000"/>
              </a:solidFill>
            </a:rPr>
            <a:t>v_F,</a:t>
          </a:r>
          <a:r>
            <a:rPr lang="en-US" altLang="ja-JP" sz="1000" kern="1200" baseline="0">
              <a:solidFill>
                <a:srgbClr val="FF0000"/>
              </a:solidFill>
            </a:rPr>
            <a:t> ξ0</a:t>
          </a:r>
          <a:r>
            <a:rPr lang="ja-JP" altLang="en-US" sz="1000" kern="1200" baseline="0">
              <a:solidFill>
                <a:srgbClr val="FF0000"/>
              </a:solidFill>
            </a:rPr>
            <a:t>入力計算</a:t>
          </a:r>
          <a:endParaRPr lang="ja-JP" altLang="en-US" sz="1000" kern="1200">
            <a:solidFill>
              <a:srgbClr val="FF0000"/>
            </a:solidFill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0.35209</cdr:x>
      <cdr:y>0.01391</cdr:y>
    </cdr:from>
    <cdr:to>
      <cdr:x>0.69072</cdr:x>
      <cdr:y>0.13908</cdr:y>
    </cdr:to>
    <cdr:sp macro="" textlink="">
      <cdr:nvSpPr>
        <cdr:cNvPr id="3" name="正方形/長方形 2">
          <a:extLst xmlns:a="http://schemas.openxmlformats.org/drawingml/2006/main">
            <a:ext uri="{FF2B5EF4-FFF2-40B4-BE49-F238E27FC236}">
              <a16:creationId xmlns:a16="http://schemas.microsoft.com/office/drawing/2014/main" id="{DF0611EE-D213-8F12-1DC8-5C19F67214F6}"/>
            </a:ext>
          </a:extLst>
        </cdr:cNvPr>
        <cdr:cNvSpPr/>
      </cdr:nvSpPr>
      <cdr:spPr>
        <a:xfrm xmlns:a="http://schemas.openxmlformats.org/drawingml/2006/main">
          <a:off x="1162049" y="31750"/>
          <a:ext cx="1117601" cy="2857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0000FF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000" kern="1200">
              <a:solidFill>
                <a:srgbClr val="FF0000"/>
              </a:solidFill>
            </a:rPr>
            <a:t>（参考）</a:t>
          </a:r>
          <a:r>
            <a:rPr lang="en-US" altLang="ja-JP" sz="1000" kern="1200" baseline="0">
              <a:solidFill>
                <a:srgbClr val="FF0000"/>
              </a:solidFill>
            </a:rPr>
            <a:t>ξ0/ξpair</a:t>
          </a:r>
        </a:p>
        <a:p xmlns:a="http://schemas.openxmlformats.org/drawingml/2006/main">
          <a:pPr algn="ctr"/>
          <a:endParaRPr lang="ja-JP" altLang="en-US" sz="1000" kern="1200">
            <a:solidFill>
              <a:srgbClr val="FF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1"/>
  <sheetViews>
    <sheetView tabSelected="1" workbookViewId="0">
      <selection activeCell="N2" sqref="N2"/>
    </sheetView>
  </sheetViews>
  <sheetFormatPr defaultRowHeight="18"/>
  <cols>
    <col min="1" max="1" width="8.6640625" customWidth="1"/>
    <col min="9" max="9" width="8.6640625" customWidth="1"/>
    <col min="12" max="12" width="12" customWidth="1"/>
    <col min="13" max="14" width="10.83203125" customWidth="1"/>
    <col min="19" max="19" width="12.08203125" customWidth="1"/>
  </cols>
  <sheetData>
    <row r="1" spans="1:2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L1" t="s">
        <v>252</v>
      </c>
      <c r="M1" t="s">
        <v>249</v>
      </c>
      <c r="N1" s="1" t="s">
        <v>251</v>
      </c>
      <c r="O1" s="1" t="s">
        <v>254</v>
      </c>
      <c r="P1" s="1" t="s">
        <v>255</v>
      </c>
      <c r="Q1" s="1" t="s">
        <v>250</v>
      </c>
      <c r="R1" s="1"/>
      <c r="S1" s="1" t="s">
        <v>253</v>
      </c>
      <c r="T1" s="1" t="s">
        <v>254</v>
      </c>
      <c r="U1" s="1" t="s">
        <v>255</v>
      </c>
      <c r="V1" s="1" t="s">
        <v>250</v>
      </c>
    </row>
    <row r="2" spans="1:22">
      <c r="A2" t="s">
        <v>10</v>
      </c>
      <c r="B2" t="s">
        <v>11</v>
      </c>
      <c r="C2" t="s">
        <v>12</v>
      </c>
      <c r="D2">
        <v>1.18</v>
      </c>
      <c r="E2">
        <v>1600</v>
      </c>
      <c r="F2">
        <v>1600</v>
      </c>
      <c r="G2">
        <v>13</v>
      </c>
      <c r="H2">
        <v>0.17</v>
      </c>
      <c r="I2" t="s">
        <v>13</v>
      </c>
      <c r="J2" t="s">
        <v>14</v>
      </c>
      <c r="L2">
        <f>E2/F2</f>
        <v>1</v>
      </c>
      <c r="M2">
        <f t="shared" ref="M2:M33" si="0">11.6*H2</f>
        <v>1.972</v>
      </c>
      <c r="N2" s="2">
        <v>3</v>
      </c>
      <c r="O2">
        <f>11.6*H2*(L2^N$2)</f>
        <v>1.972</v>
      </c>
      <c r="P2">
        <f>11.6*H2*(3/L2-8+6*L2)</f>
        <v>1.972</v>
      </c>
      <c r="Q2">
        <f>IF(L2&lt;=1,O2,P2)</f>
        <v>1.972</v>
      </c>
      <c r="S2">
        <f>138.1*G2/E2</f>
        <v>1.1220625</v>
      </c>
      <c r="T2">
        <f>S2*(L2^N$2)</f>
        <v>1.1220625</v>
      </c>
      <c r="U2">
        <f>S2*(3/L2-8+6*L2)</f>
        <v>1.1220625</v>
      </c>
      <c r="V2">
        <f t="shared" ref="V2:V33" si="1">IF(L2&lt;=1,T2,U2)</f>
        <v>1.1220625</v>
      </c>
    </row>
    <row r="3" spans="1:22">
      <c r="A3" t="s">
        <v>15</v>
      </c>
      <c r="B3" t="s">
        <v>11</v>
      </c>
      <c r="C3" t="s">
        <v>12</v>
      </c>
      <c r="D3">
        <v>0.85</v>
      </c>
      <c r="E3">
        <v>790</v>
      </c>
      <c r="F3">
        <v>790</v>
      </c>
      <c r="G3">
        <v>9.1</v>
      </c>
      <c r="H3">
        <v>0.12</v>
      </c>
      <c r="I3" t="s">
        <v>16</v>
      </c>
      <c r="J3" t="s">
        <v>14</v>
      </c>
      <c r="L3">
        <f t="shared" ref="L3:L66" si="2">E3/F3</f>
        <v>1</v>
      </c>
      <c r="M3">
        <f t="shared" si="0"/>
        <v>1.3919999999999999</v>
      </c>
      <c r="O3">
        <f t="shared" ref="O3:O66" si="3">11.6*H3*(L3^N$2)</f>
        <v>1.3919999999999999</v>
      </c>
      <c r="P3">
        <f t="shared" ref="P3:P66" si="4">11.6*H3*(3/L3-8+6*L3)</f>
        <v>1.3919999999999999</v>
      </c>
      <c r="Q3">
        <f t="shared" ref="Q3:Q66" si="5">IF(L3&lt;=1,O3,P3)</f>
        <v>1.3919999999999999</v>
      </c>
      <c r="S3">
        <f t="shared" ref="S3:S66" si="6">138.1*G3/E3</f>
        <v>1.5907721518987339</v>
      </c>
      <c r="T3">
        <f t="shared" ref="T3:T66" si="7">S3*(L3^N$2)</f>
        <v>1.5907721518987339</v>
      </c>
      <c r="U3">
        <f t="shared" ref="U3:U66" si="8">S3*(3/L3-8+6*L3)</f>
        <v>1.5907721518987339</v>
      </c>
      <c r="V3">
        <f t="shared" si="1"/>
        <v>1.5907721518987339</v>
      </c>
    </row>
    <row r="4" spans="1:22">
      <c r="A4" t="s">
        <v>17</v>
      </c>
      <c r="B4" t="s">
        <v>11</v>
      </c>
      <c r="C4" t="s">
        <v>12</v>
      </c>
      <c r="D4">
        <v>1.0900000000000001</v>
      </c>
      <c r="E4">
        <v>760</v>
      </c>
      <c r="F4">
        <v>760</v>
      </c>
      <c r="G4">
        <v>9.6999999999999993</v>
      </c>
      <c r="H4">
        <v>0.15</v>
      </c>
      <c r="I4" t="s">
        <v>18</v>
      </c>
      <c r="J4" t="s">
        <v>14</v>
      </c>
      <c r="L4">
        <f t="shared" si="2"/>
        <v>1</v>
      </c>
      <c r="M4">
        <f t="shared" si="0"/>
        <v>1.74</v>
      </c>
      <c r="O4">
        <f t="shared" si="3"/>
        <v>1.74</v>
      </c>
      <c r="P4">
        <f t="shared" si="4"/>
        <v>1.74</v>
      </c>
      <c r="Q4">
        <f t="shared" si="5"/>
        <v>1.74</v>
      </c>
      <c r="S4">
        <f t="shared" si="6"/>
        <v>1.7625921052631579</v>
      </c>
      <c r="T4">
        <f t="shared" si="7"/>
        <v>1.7625921052631579</v>
      </c>
      <c r="U4">
        <f t="shared" si="8"/>
        <v>1.7625921052631579</v>
      </c>
      <c r="V4">
        <f t="shared" si="1"/>
        <v>1.7625921052631579</v>
      </c>
    </row>
    <row r="5" spans="1:22">
      <c r="A5" t="s">
        <v>19</v>
      </c>
      <c r="B5" t="s">
        <v>11</v>
      </c>
      <c r="C5" t="s">
        <v>12</v>
      </c>
      <c r="D5">
        <v>0.52</v>
      </c>
      <c r="E5">
        <v>2300</v>
      </c>
      <c r="F5">
        <v>2300</v>
      </c>
      <c r="G5">
        <v>11</v>
      </c>
      <c r="H5">
        <v>7.0000000000000007E-2</v>
      </c>
      <c r="I5" t="s">
        <v>20</v>
      </c>
      <c r="J5" t="s">
        <v>14</v>
      </c>
      <c r="L5">
        <f t="shared" si="2"/>
        <v>1</v>
      </c>
      <c r="M5">
        <f t="shared" si="0"/>
        <v>0.81200000000000006</v>
      </c>
      <c r="O5">
        <f t="shared" si="3"/>
        <v>0.81200000000000006</v>
      </c>
      <c r="P5">
        <f t="shared" si="4"/>
        <v>0.81200000000000006</v>
      </c>
      <c r="Q5">
        <f t="shared" si="5"/>
        <v>0.81200000000000006</v>
      </c>
      <c r="S5">
        <f t="shared" si="6"/>
        <v>0.66047826086956518</v>
      </c>
      <c r="T5">
        <f t="shared" si="7"/>
        <v>0.66047826086956518</v>
      </c>
      <c r="U5">
        <f t="shared" si="8"/>
        <v>0.66047826086956518</v>
      </c>
      <c r="V5">
        <f t="shared" si="1"/>
        <v>0.66047826086956518</v>
      </c>
    </row>
    <row r="6" spans="1:22">
      <c r="A6" t="s">
        <v>21</v>
      </c>
      <c r="B6" t="s">
        <v>11</v>
      </c>
      <c r="C6" t="s">
        <v>12</v>
      </c>
      <c r="D6">
        <v>3.41</v>
      </c>
      <c r="E6">
        <v>360</v>
      </c>
      <c r="F6">
        <v>360</v>
      </c>
      <c r="G6">
        <v>7.2</v>
      </c>
      <c r="H6">
        <v>0.52</v>
      </c>
      <c r="I6" t="s">
        <v>22</v>
      </c>
      <c r="J6" t="s">
        <v>14</v>
      </c>
      <c r="L6">
        <f t="shared" si="2"/>
        <v>1</v>
      </c>
      <c r="M6">
        <f t="shared" si="0"/>
        <v>6.032</v>
      </c>
      <c r="O6">
        <f t="shared" si="3"/>
        <v>6.032</v>
      </c>
      <c r="P6">
        <f t="shared" si="4"/>
        <v>6.032</v>
      </c>
      <c r="Q6">
        <f t="shared" si="5"/>
        <v>6.032</v>
      </c>
      <c r="S6">
        <f t="shared" si="6"/>
        <v>2.762</v>
      </c>
      <c r="T6">
        <f t="shared" si="7"/>
        <v>2.762</v>
      </c>
      <c r="U6">
        <f t="shared" si="8"/>
        <v>2.762</v>
      </c>
      <c r="V6">
        <f t="shared" si="1"/>
        <v>2.762</v>
      </c>
    </row>
    <row r="7" spans="1:22">
      <c r="A7" t="s">
        <v>23</v>
      </c>
      <c r="B7" t="s">
        <v>11</v>
      </c>
      <c r="C7" t="s">
        <v>12</v>
      </c>
      <c r="D7">
        <v>3.72</v>
      </c>
      <c r="E7">
        <v>230</v>
      </c>
      <c r="F7">
        <v>230</v>
      </c>
      <c r="G7">
        <v>6.8</v>
      </c>
      <c r="H7">
        <v>0.56999999999999995</v>
      </c>
      <c r="I7" t="s">
        <v>24</v>
      </c>
      <c r="J7" t="s">
        <v>14</v>
      </c>
      <c r="L7">
        <f t="shared" si="2"/>
        <v>1</v>
      </c>
      <c r="M7">
        <f t="shared" si="0"/>
        <v>6.6119999999999992</v>
      </c>
      <c r="O7">
        <f t="shared" si="3"/>
        <v>6.6119999999999992</v>
      </c>
      <c r="P7">
        <f t="shared" si="4"/>
        <v>6.6119999999999992</v>
      </c>
      <c r="Q7">
        <f t="shared" si="5"/>
        <v>6.6119999999999992</v>
      </c>
      <c r="S7">
        <f t="shared" si="6"/>
        <v>4.0829565217391304</v>
      </c>
      <c r="T7">
        <f t="shared" si="7"/>
        <v>4.0829565217391304</v>
      </c>
      <c r="U7">
        <f t="shared" si="8"/>
        <v>4.0829565217391304</v>
      </c>
      <c r="V7">
        <f t="shared" si="1"/>
        <v>4.0829565217391304</v>
      </c>
    </row>
    <row r="8" spans="1:22">
      <c r="A8" t="s">
        <v>25</v>
      </c>
      <c r="B8" t="s">
        <v>11</v>
      </c>
      <c r="C8" t="s">
        <v>12</v>
      </c>
      <c r="D8">
        <v>4.1500000000000004</v>
      </c>
      <c r="E8">
        <v>80</v>
      </c>
      <c r="F8">
        <v>80</v>
      </c>
      <c r="G8">
        <v>6.2</v>
      </c>
      <c r="H8">
        <v>0.82</v>
      </c>
      <c r="I8" t="s">
        <v>26</v>
      </c>
      <c r="J8" t="s">
        <v>14</v>
      </c>
      <c r="L8">
        <f t="shared" si="2"/>
        <v>1</v>
      </c>
      <c r="M8">
        <f t="shared" si="0"/>
        <v>9.5119999999999987</v>
      </c>
      <c r="O8">
        <f t="shared" si="3"/>
        <v>9.5119999999999987</v>
      </c>
      <c r="P8">
        <f t="shared" si="4"/>
        <v>9.5119999999999987</v>
      </c>
      <c r="Q8">
        <f t="shared" si="5"/>
        <v>9.5119999999999987</v>
      </c>
      <c r="S8">
        <f t="shared" si="6"/>
        <v>10.70275</v>
      </c>
      <c r="T8">
        <f t="shared" si="7"/>
        <v>10.70275</v>
      </c>
      <c r="U8">
        <f t="shared" si="8"/>
        <v>10.70275</v>
      </c>
      <c r="V8">
        <f t="shared" si="1"/>
        <v>10.70275</v>
      </c>
    </row>
    <row r="9" spans="1:22">
      <c r="A9" t="s">
        <v>27</v>
      </c>
      <c r="B9" t="s">
        <v>11</v>
      </c>
      <c r="C9" t="s">
        <v>12</v>
      </c>
      <c r="D9">
        <v>2.39</v>
      </c>
      <c r="E9">
        <v>480</v>
      </c>
      <c r="F9">
        <v>480</v>
      </c>
      <c r="G9">
        <v>8.1</v>
      </c>
      <c r="H9">
        <v>0.37</v>
      </c>
      <c r="I9" t="s">
        <v>16</v>
      </c>
      <c r="J9" t="s">
        <v>14</v>
      </c>
      <c r="L9">
        <f t="shared" si="2"/>
        <v>1</v>
      </c>
      <c r="M9">
        <f t="shared" si="0"/>
        <v>4.2919999999999998</v>
      </c>
      <c r="O9">
        <f t="shared" si="3"/>
        <v>4.2919999999999998</v>
      </c>
      <c r="P9">
        <f t="shared" si="4"/>
        <v>4.2919999999999998</v>
      </c>
      <c r="Q9">
        <f t="shared" si="5"/>
        <v>4.2919999999999998</v>
      </c>
      <c r="S9">
        <f t="shared" si="6"/>
        <v>2.3304374999999999</v>
      </c>
      <c r="T9">
        <f t="shared" si="7"/>
        <v>2.3304374999999999</v>
      </c>
      <c r="U9">
        <f t="shared" si="8"/>
        <v>2.3304374999999999</v>
      </c>
      <c r="V9">
        <f t="shared" si="1"/>
        <v>2.3304374999999999</v>
      </c>
    </row>
    <row r="10" spans="1:22">
      <c r="A10" t="s">
        <v>28</v>
      </c>
      <c r="B10" t="s">
        <v>11</v>
      </c>
      <c r="C10" t="s">
        <v>12</v>
      </c>
      <c r="D10">
        <v>7.19</v>
      </c>
      <c r="E10">
        <v>83</v>
      </c>
      <c r="F10">
        <v>83</v>
      </c>
      <c r="G10">
        <v>6</v>
      </c>
      <c r="H10">
        <v>1.35</v>
      </c>
      <c r="I10" t="s">
        <v>29</v>
      </c>
      <c r="J10" t="s">
        <v>14</v>
      </c>
      <c r="L10">
        <f t="shared" si="2"/>
        <v>1</v>
      </c>
      <c r="M10">
        <f t="shared" si="0"/>
        <v>15.66</v>
      </c>
      <c r="O10">
        <f t="shared" si="3"/>
        <v>15.66</v>
      </c>
      <c r="P10">
        <f t="shared" si="4"/>
        <v>15.66</v>
      </c>
      <c r="Q10">
        <f t="shared" si="5"/>
        <v>15.66</v>
      </c>
      <c r="S10">
        <f t="shared" si="6"/>
        <v>9.9831325301204803</v>
      </c>
      <c r="T10">
        <f t="shared" si="7"/>
        <v>9.9831325301204803</v>
      </c>
      <c r="U10">
        <f t="shared" si="8"/>
        <v>9.9831325301204803</v>
      </c>
      <c r="V10">
        <f t="shared" si="1"/>
        <v>9.9831325301204803</v>
      </c>
    </row>
    <row r="11" spans="1:22">
      <c r="A11" t="s">
        <v>30</v>
      </c>
      <c r="B11" t="s">
        <v>11</v>
      </c>
      <c r="C11" t="s">
        <v>12</v>
      </c>
      <c r="D11">
        <v>0.4</v>
      </c>
      <c r="E11">
        <v>1100</v>
      </c>
      <c r="F11">
        <v>1100</v>
      </c>
      <c r="G11">
        <v>4.8</v>
      </c>
      <c r="H11">
        <v>0.06</v>
      </c>
      <c r="I11" t="s">
        <v>31</v>
      </c>
      <c r="J11" t="s">
        <v>14</v>
      </c>
      <c r="L11">
        <f t="shared" si="2"/>
        <v>1</v>
      </c>
      <c r="M11">
        <f t="shared" si="0"/>
        <v>0.69599999999999995</v>
      </c>
      <c r="O11">
        <f t="shared" si="3"/>
        <v>0.69599999999999995</v>
      </c>
      <c r="P11">
        <f t="shared" si="4"/>
        <v>0.69599999999999995</v>
      </c>
      <c r="Q11">
        <f t="shared" si="5"/>
        <v>0.69599999999999995</v>
      </c>
      <c r="S11">
        <f t="shared" si="6"/>
        <v>0.60261818181818183</v>
      </c>
      <c r="T11">
        <f t="shared" si="7"/>
        <v>0.60261818181818183</v>
      </c>
      <c r="U11">
        <f t="shared" si="8"/>
        <v>0.60261818181818183</v>
      </c>
      <c r="V11">
        <f t="shared" si="1"/>
        <v>0.60261818181818183</v>
      </c>
    </row>
    <row r="12" spans="1:22">
      <c r="A12" t="s">
        <v>32</v>
      </c>
      <c r="B12" t="s">
        <v>11</v>
      </c>
      <c r="C12" t="s">
        <v>12</v>
      </c>
      <c r="D12">
        <v>0.53</v>
      </c>
      <c r="E12">
        <v>1600</v>
      </c>
      <c r="F12">
        <v>1600</v>
      </c>
      <c r="G12">
        <v>5.2</v>
      </c>
      <c r="H12">
        <v>0.08</v>
      </c>
      <c r="I12" t="s">
        <v>16</v>
      </c>
      <c r="J12" t="s">
        <v>14</v>
      </c>
      <c r="L12">
        <f t="shared" si="2"/>
        <v>1</v>
      </c>
      <c r="M12">
        <f t="shared" si="0"/>
        <v>0.92799999999999994</v>
      </c>
      <c r="O12">
        <f t="shared" si="3"/>
        <v>0.92799999999999994</v>
      </c>
      <c r="P12">
        <f t="shared" si="4"/>
        <v>0.92799999999999994</v>
      </c>
      <c r="Q12">
        <f t="shared" si="5"/>
        <v>0.92799999999999994</v>
      </c>
      <c r="S12">
        <f t="shared" si="6"/>
        <v>0.44882500000000003</v>
      </c>
      <c r="T12">
        <f t="shared" si="7"/>
        <v>0.44882500000000003</v>
      </c>
      <c r="U12">
        <f t="shared" si="8"/>
        <v>0.44882500000000003</v>
      </c>
      <c r="V12">
        <f t="shared" si="1"/>
        <v>0.44882500000000003</v>
      </c>
    </row>
    <row r="13" spans="1:22">
      <c r="A13" t="s">
        <v>33</v>
      </c>
      <c r="B13" t="s">
        <v>11</v>
      </c>
      <c r="C13" t="s">
        <v>12</v>
      </c>
      <c r="D13">
        <v>0.13</v>
      </c>
      <c r="E13">
        <v>2800</v>
      </c>
      <c r="F13">
        <v>2800</v>
      </c>
      <c r="G13">
        <v>4.5</v>
      </c>
      <c r="H13">
        <v>0.02</v>
      </c>
      <c r="I13" t="s">
        <v>16</v>
      </c>
      <c r="J13" t="s">
        <v>14</v>
      </c>
      <c r="L13">
        <f t="shared" si="2"/>
        <v>1</v>
      </c>
      <c r="M13">
        <f t="shared" si="0"/>
        <v>0.23199999999999998</v>
      </c>
      <c r="O13">
        <f t="shared" si="3"/>
        <v>0.23199999999999998</v>
      </c>
      <c r="P13">
        <f t="shared" si="4"/>
        <v>0.23199999999999998</v>
      </c>
      <c r="Q13">
        <f t="shared" si="5"/>
        <v>0.23199999999999998</v>
      </c>
      <c r="S13">
        <f t="shared" si="6"/>
        <v>0.22194642857142854</v>
      </c>
      <c r="T13">
        <f t="shared" si="7"/>
        <v>0.22194642857142854</v>
      </c>
      <c r="U13">
        <f t="shared" si="8"/>
        <v>0.22194642857142854</v>
      </c>
      <c r="V13">
        <f t="shared" si="1"/>
        <v>0.22194642857142854</v>
      </c>
    </row>
    <row r="14" spans="1:22">
      <c r="A14" t="s">
        <v>34</v>
      </c>
      <c r="B14" t="s">
        <v>11</v>
      </c>
      <c r="C14" t="s">
        <v>12</v>
      </c>
      <c r="D14">
        <v>1.38</v>
      </c>
      <c r="E14">
        <v>260</v>
      </c>
      <c r="F14">
        <v>260</v>
      </c>
      <c r="G14">
        <v>4.0999999999999996</v>
      </c>
      <c r="H14">
        <v>0.21</v>
      </c>
      <c r="I14" t="s">
        <v>35</v>
      </c>
      <c r="J14" t="s">
        <v>14</v>
      </c>
      <c r="L14">
        <f t="shared" si="2"/>
        <v>1</v>
      </c>
      <c r="M14">
        <f t="shared" si="0"/>
        <v>2.4359999999999999</v>
      </c>
      <c r="O14">
        <f t="shared" si="3"/>
        <v>2.4359999999999999</v>
      </c>
      <c r="P14">
        <f t="shared" si="4"/>
        <v>2.4359999999999999</v>
      </c>
      <c r="Q14">
        <f t="shared" si="5"/>
        <v>2.4359999999999999</v>
      </c>
      <c r="S14">
        <f t="shared" si="6"/>
        <v>2.1777307692307688</v>
      </c>
      <c r="T14">
        <f t="shared" si="7"/>
        <v>2.1777307692307688</v>
      </c>
      <c r="U14">
        <f t="shared" si="8"/>
        <v>2.1777307692307688</v>
      </c>
      <c r="V14">
        <f t="shared" si="1"/>
        <v>2.1777307692307688</v>
      </c>
    </row>
    <row r="15" spans="1:22">
      <c r="A15" t="s">
        <v>36</v>
      </c>
      <c r="B15" t="s">
        <v>11</v>
      </c>
      <c r="C15" t="s">
        <v>12</v>
      </c>
      <c r="D15">
        <v>1.4</v>
      </c>
      <c r="E15">
        <v>250</v>
      </c>
      <c r="F15">
        <v>250</v>
      </c>
      <c r="G15">
        <v>3.8</v>
      </c>
      <c r="H15">
        <v>0.22</v>
      </c>
      <c r="I15" t="s">
        <v>37</v>
      </c>
      <c r="J15" t="s">
        <v>14</v>
      </c>
      <c r="L15">
        <f t="shared" si="2"/>
        <v>1</v>
      </c>
      <c r="M15">
        <f t="shared" si="0"/>
        <v>2.552</v>
      </c>
      <c r="O15">
        <f t="shared" si="3"/>
        <v>2.552</v>
      </c>
      <c r="P15">
        <f t="shared" si="4"/>
        <v>2.552</v>
      </c>
      <c r="Q15">
        <f t="shared" si="5"/>
        <v>2.552</v>
      </c>
      <c r="S15">
        <f t="shared" si="6"/>
        <v>2.0991200000000001</v>
      </c>
      <c r="T15">
        <f t="shared" si="7"/>
        <v>2.0991200000000001</v>
      </c>
      <c r="U15">
        <f t="shared" si="8"/>
        <v>2.0991200000000001</v>
      </c>
      <c r="V15">
        <f t="shared" si="1"/>
        <v>2.0991200000000001</v>
      </c>
    </row>
    <row r="16" spans="1:22">
      <c r="A16" t="s">
        <v>38</v>
      </c>
      <c r="B16" t="s">
        <v>11</v>
      </c>
      <c r="C16" t="s">
        <v>12</v>
      </c>
      <c r="D16">
        <v>0.03</v>
      </c>
      <c r="E16">
        <v>5400</v>
      </c>
      <c r="F16">
        <v>5400</v>
      </c>
      <c r="G16">
        <v>18</v>
      </c>
      <c r="H16">
        <v>0.01</v>
      </c>
      <c r="I16" t="s">
        <v>31</v>
      </c>
      <c r="J16" t="s">
        <v>14</v>
      </c>
      <c r="L16">
        <f t="shared" si="2"/>
        <v>1</v>
      </c>
      <c r="M16">
        <f t="shared" si="0"/>
        <v>0.11599999999999999</v>
      </c>
      <c r="O16">
        <f t="shared" si="3"/>
        <v>0.11599999999999999</v>
      </c>
      <c r="P16">
        <f t="shared" si="4"/>
        <v>0.11599999999999999</v>
      </c>
      <c r="Q16">
        <f t="shared" si="5"/>
        <v>0.11599999999999999</v>
      </c>
      <c r="S16">
        <f t="shared" si="6"/>
        <v>0.46033333333333326</v>
      </c>
      <c r="T16">
        <f t="shared" si="7"/>
        <v>0.46033333333333326</v>
      </c>
      <c r="U16">
        <f t="shared" si="8"/>
        <v>0.46033333333333326</v>
      </c>
      <c r="V16">
        <f t="shared" si="1"/>
        <v>0.46033333333333326</v>
      </c>
    </row>
    <row r="17" spans="1:22">
      <c r="A17" t="s">
        <v>39</v>
      </c>
      <c r="B17" t="s">
        <v>11</v>
      </c>
      <c r="C17" t="s">
        <v>12</v>
      </c>
      <c r="D17">
        <v>0.01</v>
      </c>
      <c r="E17">
        <v>15000</v>
      </c>
      <c r="F17">
        <v>15000</v>
      </c>
      <c r="G17">
        <v>8.8000000000000007</v>
      </c>
      <c r="H17">
        <v>2E-3</v>
      </c>
      <c r="I17" t="s">
        <v>16</v>
      </c>
      <c r="J17" t="s">
        <v>14</v>
      </c>
      <c r="L17">
        <f t="shared" si="2"/>
        <v>1</v>
      </c>
      <c r="M17">
        <f t="shared" si="0"/>
        <v>2.3199999999999998E-2</v>
      </c>
      <c r="O17">
        <f t="shared" si="3"/>
        <v>2.3199999999999998E-2</v>
      </c>
      <c r="P17">
        <f t="shared" si="4"/>
        <v>2.3199999999999998E-2</v>
      </c>
      <c r="Q17">
        <f t="shared" si="5"/>
        <v>2.3199999999999998E-2</v>
      </c>
      <c r="S17">
        <f t="shared" si="6"/>
        <v>8.1018666666666669E-2</v>
      </c>
      <c r="T17">
        <f t="shared" si="7"/>
        <v>8.1018666666666669E-2</v>
      </c>
      <c r="U17">
        <f t="shared" si="8"/>
        <v>8.1018666666666669E-2</v>
      </c>
      <c r="V17">
        <f t="shared" si="1"/>
        <v>8.1018666666666669E-2</v>
      </c>
    </row>
    <row r="18" spans="1:22">
      <c r="A18" t="s">
        <v>40</v>
      </c>
      <c r="B18" t="s">
        <v>11</v>
      </c>
      <c r="C18" t="s">
        <v>12</v>
      </c>
      <c r="D18">
        <v>0.11</v>
      </c>
      <c r="E18">
        <v>4400</v>
      </c>
      <c r="F18">
        <v>4400</v>
      </c>
      <c r="G18">
        <v>7.5</v>
      </c>
      <c r="H18">
        <v>0.02</v>
      </c>
      <c r="I18" t="s">
        <v>22</v>
      </c>
      <c r="J18" t="s">
        <v>14</v>
      </c>
      <c r="L18">
        <f t="shared" si="2"/>
        <v>1</v>
      </c>
      <c r="M18">
        <f t="shared" si="0"/>
        <v>0.23199999999999998</v>
      </c>
      <c r="O18">
        <f t="shared" si="3"/>
        <v>0.23199999999999998</v>
      </c>
      <c r="P18">
        <f t="shared" si="4"/>
        <v>0.23199999999999998</v>
      </c>
      <c r="Q18">
        <f t="shared" si="5"/>
        <v>0.23199999999999998</v>
      </c>
      <c r="S18">
        <f t="shared" si="6"/>
        <v>0.23539772727272729</v>
      </c>
      <c r="T18">
        <f t="shared" si="7"/>
        <v>0.23539772727272729</v>
      </c>
      <c r="U18">
        <f t="shared" si="8"/>
        <v>0.23539772727272729</v>
      </c>
      <c r="V18">
        <f t="shared" si="1"/>
        <v>0.23539772727272729</v>
      </c>
    </row>
    <row r="19" spans="1:22">
      <c r="A19" t="s">
        <v>41</v>
      </c>
      <c r="B19" t="s">
        <v>11</v>
      </c>
      <c r="C19" t="s">
        <v>12</v>
      </c>
      <c r="D19">
        <v>0.49</v>
      </c>
      <c r="E19">
        <v>2100</v>
      </c>
      <c r="F19">
        <v>2100</v>
      </c>
      <c r="G19">
        <v>5.6</v>
      </c>
      <c r="H19">
        <v>7.0000000000000007E-2</v>
      </c>
      <c r="I19" t="s">
        <v>31</v>
      </c>
      <c r="J19" t="s">
        <v>14</v>
      </c>
      <c r="L19">
        <f t="shared" si="2"/>
        <v>1</v>
      </c>
      <c r="M19">
        <f t="shared" si="0"/>
        <v>0.81200000000000006</v>
      </c>
      <c r="O19">
        <f t="shared" si="3"/>
        <v>0.81200000000000006</v>
      </c>
      <c r="P19">
        <f t="shared" si="4"/>
        <v>0.81200000000000006</v>
      </c>
      <c r="Q19">
        <f t="shared" si="5"/>
        <v>0.81200000000000006</v>
      </c>
      <c r="S19">
        <f t="shared" si="6"/>
        <v>0.36826666666666663</v>
      </c>
      <c r="T19">
        <f t="shared" si="7"/>
        <v>0.36826666666666663</v>
      </c>
      <c r="U19">
        <f t="shared" si="8"/>
        <v>0.36826666666666663</v>
      </c>
      <c r="V19">
        <f t="shared" si="1"/>
        <v>0.36826666666666663</v>
      </c>
    </row>
    <row r="20" spans="1:22">
      <c r="A20" t="s">
        <v>42</v>
      </c>
      <c r="B20" t="s">
        <v>11</v>
      </c>
      <c r="C20" t="s">
        <v>12</v>
      </c>
      <c r="D20">
        <v>0.66</v>
      </c>
      <c r="E20">
        <v>1600</v>
      </c>
      <c r="F20">
        <v>1600</v>
      </c>
      <c r="G20">
        <v>5.4</v>
      </c>
      <c r="H20">
        <v>0.1</v>
      </c>
      <c r="I20" t="s">
        <v>16</v>
      </c>
      <c r="J20" t="s">
        <v>14</v>
      </c>
      <c r="L20">
        <f t="shared" si="2"/>
        <v>1</v>
      </c>
      <c r="M20">
        <f t="shared" si="0"/>
        <v>1.1599999999999999</v>
      </c>
      <c r="O20">
        <f t="shared" si="3"/>
        <v>1.1599999999999999</v>
      </c>
      <c r="P20">
        <f t="shared" si="4"/>
        <v>1.1599999999999999</v>
      </c>
      <c r="Q20">
        <f t="shared" si="5"/>
        <v>1.1599999999999999</v>
      </c>
      <c r="S20">
        <f t="shared" si="6"/>
        <v>0.46608749999999999</v>
      </c>
      <c r="T20">
        <f t="shared" si="7"/>
        <v>0.46608749999999999</v>
      </c>
      <c r="U20">
        <f t="shared" si="8"/>
        <v>0.46608749999999999</v>
      </c>
      <c r="V20">
        <f t="shared" si="1"/>
        <v>0.46608749999999999</v>
      </c>
    </row>
    <row r="21" spans="1:22">
      <c r="A21" t="s">
        <v>43</v>
      </c>
      <c r="B21" t="s">
        <v>11</v>
      </c>
      <c r="C21" t="s">
        <v>12</v>
      </c>
      <c r="D21">
        <v>0.1</v>
      </c>
      <c r="E21">
        <v>5000</v>
      </c>
      <c r="F21">
        <v>5000</v>
      </c>
      <c r="G21">
        <v>6.2</v>
      </c>
      <c r="H21">
        <v>0.01</v>
      </c>
      <c r="I21" t="s">
        <v>44</v>
      </c>
      <c r="J21" t="s">
        <v>14</v>
      </c>
      <c r="L21">
        <f t="shared" si="2"/>
        <v>1</v>
      </c>
      <c r="M21">
        <f t="shared" si="0"/>
        <v>0.11599999999999999</v>
      </c>
      <c r="O21">
        <f t="shared" si="3"/>
        <v>0.11599999999999999</v>
      </c>
      <c r="P21">
        <f t="shared" si="4"/>
        <v>0.11599999999999999</v>
      </c>
      <c r="Q21">
        <f t="shared" si="5"/>
        <v>0.11599999999999999</v>
      </c>
      <c r="S21">
        <f t="shared" si="6"/>
        <v>0.17124400000000001</v>
      </c>
      <c r="T21">
        <f t="shared" si="7"/>
        <v>0.17124400000000001</v>
      </c>
      <c r="U21">
        <f t="shared" si="8"/>
        <v>0.17124400000000001</v>
      </c>
      <c r="V21">
        <f t="shared" si="1"/>
        <v>0.17124400000000001</v>
      </c>
    </row>
    <row r="22" spans="1:22">
      <c r="A22" t="s">
        <v>45</v>
      </c>
      <c r="B22" t="s">
        <v>46</v>
      </c>
      <c r="C22" t="s">
        <v>12</v>
      </c>
      <c r="D22">
        <v>9.25</v>
      </c>
      <c r="E22">
        <v>38</v>
      </c>
      <c r="F22">
        <v>38</v>
      </c>
      <c r="G22">
        <v>2.7</v>
      </c>
      <c r="H22">
        <v>1.55</v>
      </c>
      <c r="I22" t="s">
        <v>47</v>
      </c>
      <c r="J22" t="s">
        <v>14</v>
      </c>
      <c r="L22">
        <f t="shared" si="2"/>
        <v>1</v>
      </c>
      <c r="M22">
        <f t="shared" si="0"/>
        <v>17.98</v>
      </c>
      <c r="O22">
        <f t="shared" si="3"/>
        <v>17.98</v>
      </c>
      <c r="P22">
        <f t="shared" si="4"/>
        <v>17.98</v>
      </c>
      <c r="Q22">
        <f t="shared" si="5"/>
        <v>17.98</v>
      </c>
      <c r="S22">
        <f t="shared" si="6"/>
        <v>9.8123684210526321</v>
      </c>
      <c r="T22">
        <f t="shared" si="7"/>
        <v>9.8123684210526321</v>
      </c>
      <c r="U22">
        <f t="shared" si="8"/>
        <v>9.8123684210526321</v>
      </c>
      <c r="V22">
        <f t="shared" si="1"/>
        <v>9.8123684210526321</v>
      </c>
    </row>
    <row r="23" spans="1:22">
      <c r="A23" t="s">
        <v>48</v>
      </c>
      <c r="B23" t="s">
        <v>46</v>
      </c>
      <c r="C23" t="s">
        <v>12</v>
      </c>
      <c r="D23">
        <v>5.4</v>
      </c>
      <c r="E23">
        <v>45</v>
      </c>
      <c r="F23">
        <v>45</v>
      </c>
      <c r="G23">
        <v>1.8</v>
      </c>
      <c r="H23">
        <v>0.82</v>
      </c>
      <c r="I23" t="s">
        <v>49</v>
      </c>
      <c r="J23" t="s">
        <v>14</v>
      </c>
      <c r="L23">
        <f t="shared" si="2"/>
        <v>1</v>
      </c>
      <c r="M23">
        <f t="shared" si="0"/>
        <v>9.5119999999999987</v>
      </c>
      <c r="O23">
        <f t="shared" si="3"/>
        <v>9.5119999999999987</v>
      </c>
      <c r="P23">
        <f t="shared" si="4"/>
        <v>9.5119999999999987</v>
      </c>
      <c r="Q23">
        <f t="shared" si="5"/>
        <v>9.5119999999999987</v>
      </c>
      <c r="S23">
        <f t="shared" si="6"/>
        <v>5.524</v>
      </c>
      <c r="T23">
        <f t="shared" si="7"/>
        <v>5.524</v>
      </c>
      <c r="U23">
        <f t="shared" si="8"/>
        <v>5.524</v>
      </c>
      <c r="V23">
        <f t="shared" si="1"/>
        <v>5.524</v>
      </c>
    </row>
    <row r="24" spans="1:22">
      <c r="A24" t="s">
        <v>50</v>
      </c>
      <c r="B24" t="s">
        <v>46</v>
      </c>
      <c r="C24" t="s">
        <v>12</v>
      </c>
      <c r="D24">
        <v>4.47</v>
      </c>
      <c r="E24">
        <v>92</v>
      </c>
      <c r="F24">
        <v>92</v>
      </c>
      <c r="G24">
        <v>2.2000000000000002</v>
      </c>
      <c r="H24">
        <v>0.7</v>
      </c>
      <c r="I24" t="s">
        <v>51</v>
      </c>
      <c r="J24" t="s">
        <v>14</v>
      </c>
      <c r="L24">
        <f t="shared" si="2"/>
        <v>1</v>
      </c>
      <c r="M24">
        <f t="shared" si="0"/>
        <v>8.1199999999999992</v>
      </c>
      <c r="O24">
        <f t="shared" si="3"/>
        <v>8.1199999999999992</v>
      </c>
      <c r="P24">
        <f t="shared" si="4"/>
        <v>8.1199999999999992</v>
      </c>
      <c r="Q24">
        <f t="shared" si="5"/>
        <v>8.1199999999999992</v>
      </c>
      <c r="S24">
        <f t="shared" si="6"/>
        <v>3.3023913043478261</v>
      </c>
      <c r="T24">
        <f t="shared" si="7"/>
        <v>3.3023913043478261</v>
      </c>
      <c r="U24">
        <f t="shared" si="8"/>
        <v>3.3023913043478261</v>
      </c>
      <c r="V24">
        <f t="shared" si="1"/>
        <v>3.3023913043478261</v>
      </c>
    </row>
    <row r="25" spans="1:22">
      <c r="A25" t="s">
        <v>52</v>
      </c>
      <c r="B25" t="s">
        <v>46</v>
      </c>
      <c r="C25" t="s">
        <v>53</v>
      </c>
      <c r="D25">
        <v>39</v>
      </c>
      <c r="E25">
        <v>52</v>
      </c>
      <c r="F25">
        <v>50</v>
      </c>
      <c r="G25">
        <v>4.8</v>
      </c>
      <c r="H25">
        <v>4.7</v>
      </c>
      <c r="I25" t="s">
        <v>54</v>
      </c>
      <c r="J25" t="s">
        <v>14</v>
      </c>
      <c r="L25">
        <f t="shared" si="2"/>
        <v>1.04</v>
      </c>
      <c r="M25">
        <f t="shared" si="0"/>
        <v>54.52</v>
      </c>
      <c r="O25">
        <f t="shared" si="3"/>
        <v>61.327585280000008</v>
      </c>
      <c r="P25">
        <f t="shared" si="4"/>
        <v>61.314030769230804</v>
      </c>
      <c r="Q25">
        <f t="shared" si="5"/>
        <v>61.314030769230804</v>
      </c>
      <c r="S25">
        <f t="shared" si="6"/>
        <v>12.747692307692308</v>
      </c>
      <c r="T25">
        <f t="shared" si="7"/>
        <v>14.339420160000001</v>
      </c>
      <c r="U25">
        <f t="shared" si="8"/>
        <v>14.336250887573973</v>
      </c>
      <c r="V25">
        <f t="shared" si="1"/>
        <v>14.336250887573973</v>
      </c>
    </row>
    <row r="26" spans="1:22">
      <c r="A26" t="s">
        <v>55</v>
      </c>
      <c r="B26" t="s">
        <v>46</v>
      </c>
      <c r="C26" t="s">
        <v>12</v>
      </c>
      <c r="D26">
        <v>7.2</v>
      </c>
      <c r="E26">
        <v>7.7</v>
      </c>
      <c r="F26">
        <v>7.5</v>
      </c>
      <c r="G26">
        <v>1.4</v>
      </c>
      <c r="H26">
        <v>1.1000000000000001</v>
      </c>
      <c r="I26" t="s">
        <v>56</v>
      </c>
      <c r="J26" t="s">
        <v>14</v>
      </c>
      <c r="L26">
        <f t="shared" si="2"/>
        <v>1.0266666666666666</v>
      </c>
      <c r="M26">
        <f t="shared" si="0"/>
        <v>12.76</v>
      </c>
      <c r="O26">
        <f t="shared" si="3"/>
        <v>13.808263300740739</v>
      </c>
      <c r="P26">
        <f t="shared" si="4"/>
        <v>13.807314285714289</v>
      </c>
      <c r="Q26">
        <f t="shared" si="5"/>
        <v>13.807314285714289</v>
      </c>
      <c r="S26">
        <f t="shared" si="6"/>
        <v>25.109090909090906</v>
      </c>
      <c r="T26">
        <f t="shared" si="7"/>
        <v>27.171860385185177</v>
      </c>
      <c r="U26">
        <f t="shared" si="8"/>
        <v>27.169992916174738</v>
      </c>
      <c r="V26">
        <f t="shared" si="1"/>
        <v>27.169992916174738</v>
      </c>
    </row>
    <row r="27" spans="1:22">
      <c r="A27" t="s">
        <v>57</v>
      </c>
      <c r="B27" t="s">
        <v>46</v>
      </c>
      <c r="C27" t="s">
        <v>12</v>
      </c>
      <c r="D27">
        <v>6.5</v>
      </c>
      <c r="E27">
        <v>15.2</v>
      </c>
      <c r="F27">
        <v>15</v>
      </c>
      <c r="G27">
        <v>1.6</v>
      </c>
      <c r="H27">
        <v>1.05</v>
      </c>
      <c r="I27" t="s">
        <v>58</v>
      </c>
      <c r="J27" t="s">
        <v>14</v>
      </c>
      <c r="L27">
        <f t="shared" si="2"/>
        <v>1.0133333333333332</v>
      </c>
      <c r="M27">
        <f t="shared" si="0"/>
        <v>12.18</v>
      </c>
      <c r="O27">
        <f t="shared" si="3"/>
        <v>12.673724871111105</v>
      </c>
      <c r="P27">
        <f t="shared" si="4"/>
        <v>12.673610526315787</v>
      </c>
      <c r="Q27">
        <f t="shared" si="5"/>
        <v>12.673610526315787</v>
      </c>
      <c r="S27">
        <f t="shared" si="6"/>
        <v>14.536842105263158</v>
      </c>
      <c r="T27">
        <f t="shared" si="7"/>
        <v>15.126103229629624</v>
      </c>
      <c r="U27">
        <f t="shared" si="8"/>
        <v>15.125966759002768</v>
      </c>
      <c r="V27">
        <f t="shared" si="1"/>
        <v>15.125966759002768</v>
      </c>
    </row>
    <row r="28" spans="1:22">
      <c r="A28" t="s">
        <v>59</v>
      </c>
      <c r="B28" t="s">
        <v>46</v>
      </c>
      <c r="C28" t="s">
        <v>12</v>
      </c>
      <c r="D28">
        <v>6</v>
      </c>
      <c r="E28">
        <v>30</v>
      </c>
      <c r="F28">
        <v>30</v>
      </c>
      <c r="G28">
        <v>2.1</v>
      </c>
      <c r="H28">
        <v>0.95</v>
      </c>
      <c r="I28" t="s">
        <v>60</v>
      </c>
      <c r="J28" t="s">
        <v>14</v>
      </c>
      <c r="L28">
        <f t="shared" si="2"/>
        <v>1</v>
      </c>
      <c r="M28">
        <f t="shared" si="0"/>
        <v>11.02</v>
      </c>
      <c r="O28">
        <f t="shared" si="3"/>
        <v>11.02</v>
      </c>
      <c r="P28">
        <f t="shared" si="4"/>
        <v>11.02</v>
      </c>
      <c r="Q28">
        <f t="shared" si="5"/>
        <v>11.02</v>
      </c>
      <c r="S28">
        <f t="shared" si="6"/>
        <v>9.6669999999999998</v>
      </c>
      <c r="T28">
        <f t="shared" si="7"/>
        <v>9.6669999999999998</v>
      </c>
      <c r="U28">
        <f t="shared" si="8"/>
        <v>9.6669999999999998</v>
      </c>
      <c r="V28">
        <f t="shared" si="1"/>
        <v>9.6669999999999998</v>
      </c>
    </row>
    <row r="29" spans="1:22">
      <c r="A29" t="s">
        <v>61</v>
      </c>
      <c r="B29" t="s">
        <v>46</v>
      </c>
      <c r="C29" t="s">
        <v>12</v>
      </c>
      <c r="D29">
        <v>3.9</v>
      </c>
      <c r="E29">
        <v>20</v>
      </c>
      <c r="F29">
        <v>20</v>
      </c>
      <c r="G29">
        <v>1.2</v>
      </c>
      <c r="H29">
        <v>0.6</v>
      </c>
      <c r="I29" t="s">
        <v>62</v>
      </c>
      <c r="J29" t="s">
        <v>14</v>
      </c>
      <c r="L29">
        <f t="shared" si="2"/>
        <v>1</v>
      </c>
      <c r="M29">
        <f t="shared" si="0"/>
        <v>6.96</v>
      </c>
      <c r="O29">
        <f t="shared" si="3"/>
        <v>6.96</v>
      </c>
      <c r="P29">
        <f t="shared" si="4"/>
        <v>6.96</v>
      </c>
      <c r="Q29">
        <f t="shared" si="5"/>
        <v>6.96</v>
      </c>
      <c r="S29">
        <f t="shared" si="6"/>
        <v>8.2859999999999996</v>
      </c>
      <c r="T29">
        <f t="shared" si="7"/>
        <v>8.2859999999999996</v>
      </c>
      <c r="U29">
        <f t="shared" si="8"/>
        <v>8.2859999999999996</v>
      </c>
      <c r="V29">
        <f t="shared" si="1"/>
        <v>8.2859999999999996</v>
      </c>
    </row>
    <row r="30" spans="1:22">
      <c r="A30" t="s">
        <v>63</v>
      </c>
      <c r="B30" t="s">
        <v>46</v>
      </c>
      <c r="C30" t="s">
        <v>12</v>
      </c>
      <c r="D30">
        <v>11.5</v>
      </c>
      <c r="E30">
        <v>33</v>
      </c>
      <c r="F30">
        <v>33</v>
      </c>
      <c r="G30">
        <v>4.2</v>
      </c>
      <c r="H30">
        <v>1.7</v>
      </c>
      <c r="I30" t="s">
        <v>64</v>
      </c>
      <c r="J30" t="s">
        <v>14</v>
      </c>
      <c r="L30">
        <f t="shared" si="2"/>
        <v>1</v>
      </c>
      <c r="M30">
        <f t="shared" si="0"/>
        <v>19.72</v>
      </c>
      <c r="O30">
        <f t="shared" si="3"/>
        <v>19.72</v>
      </c>
      <c r="P30">
        <f t="shared" si="4"/>
        <v>19.72</v>
      </c>
      <c r="Q30">
        <f t="shared" si="5"/>
        <v>19.72</v>
      </c>
      <c r="S30">
        <f t="shared" si="6"/>
        <v>17.576363636363634</v>
      </c>
      <c r="T30">
        <f t="shared" si="7"/>
        <v>17.576363636363634</v>
      </c>
      <c r="U30">
        <f t="shared" si="8"/>
        <v>17.576363636363634</v>
      </c>
      <c r="V30">
        <f t="shared" si="1"/>
        <v>17.576363636363634</v>
      </c>
    </row>
    <row r="31" spans="1:22">
      <c r="A31" t="s">
        <v>65</v>
      </c>
      <c r="B31" t="s">
        <v>46</v>
      </c>
      <c r="C31" t="s">
        <v>12</v>
      </c>
      <c r="D31">
        <v>15.5</v>
      </c>
      <c r="E31">
        <v>6.7</v>
      </c>
      <c r="F31">
        <v>6.7</v>
      </c>
      <c r="G31">
        <v>2</v>
      </c>
      <c r="H31">
        <v>2.4</v>
      </c>
      <c r="I31" t="s">
        <v>66</v>
      </c>
      <c r="J31" t="s">
        <v>14</v>
      </c>
      <c r="L31">
        <f t="shared" si="2"/>
        <v>1</v>
      </c>
      <c r="M31">
        <f t="shared" si="0"/>
        <v>27.84</v>
      </c>
      <c r="O31">
        <f t="shared" si="3"/>
        <v>27.84</v>
      </c>
      <c r="P31">
        <f t="shared" si="4"/>
        <v>27.84</v>
      </c>
      <c r="Q31">
        <f t="shared" si="5"/>
        <v>27.84</v>
      </c>
      <c r="S31">
        <f t="shared" si="6"/>
        <v>41.223880597014926</v>
      </c>
      <c r="T31">
        <f t="shared" si="7"/>
        <v>41.223880597014926</v>
      </c>
      <c r="U31">
        <f t="shared" si="8"/>
        <v>41.223880597014926</v>
      </c>
      <c r="V31">
        <f t="shared" si="1"/>
        <v>41.223880597014926</v>
      </c>
    </row>
    <row r="32" spans="1:22">
      <c r="A32" t="s">
        <v>67</v>
      </c>
      <c r="B32" t="s">
        <v>46</v>
      </c>
      <c r="C32" t="s">
        <v>12</v>
      </c>
      <c r="D32">
        <v>16.600000000000001</v>
      </c>
      <c r="E32">
        <v>7</v>
      </c>
      <c r="F32">
        <v>7</v>
      </c>
      <c r="G32">
        <v>2.2000000000000002</v>
      </c>
      <c r="H32">
        <v>2.5</v>
      </c>
      <c r="I32" t="s">
        <v>68</v>
      </c>
      <c r="J32" t="s">
        <v>14</v>
      </c>
      <c r="L32">
        <f t="shared" si="2"/>
        <v>1</v>
      </c>
      <c r="M32">
        <f t="shared" si="0"/>
        <v>29</v>
      </c>
      <c r="O32">
        <f t="shared" si="3"/>
        <v>29</v>
      </c>
      <c r="P32">
        <f t="shared" si="4"/>
        <v>29</v>
      </c>
      <c r="Q32">
        <f t="shared" si="5"/>
        <v>29</v>
      </c>
      <c r="S32">
        <f t="shared" si="6"/>
        <v>43.402857142857144</v>
      </c>
      <c r="T32">
        <f t="shared" si="7"/>
        <v>43.402857142857144</v>
      </c>
      <c r="U32">
        <f t="shared" si="8"/>
        <v>43.402857142857144</v>
      </c>
      <c r="V32">
        <f t="shared" si="1"/>
        <v>43.402857142857144</v>
      </c>
    </row>
    <row r="33" spans="1:22">
      <c r="A33" t="s">
        <v>69</v>
      </c>
      <c r="B33" t="s">
        <v>46</v>
      </c>
      <c r="C33" t="s">
        <v>12</v>
      </c>
      <c r="D33">
        <v>9.5</v>
      </c>
      <c r="E33">
        <v>9</v>
      </c>
      <c r="F33">
        <v>9</v>
      </c>
      <c r="G33">
        <v>1.5</v>
      </c>
      <c r="H33">
        <v>1.5</v>
      </c>
      <c r="I33" t="s">
        <v>70</v>
      </c>
      <c r="J33" t="s">
        <v>14</v>
      </c>
      <c r="L33">
        <f t="shared" si="2"/>
        <v>1</v>
      </c>
      <c r="M33">
        <f t="shared" si="0"/>
        <v>17.399999999999999</v>
      </c>
      <c r="O33">
        <f t="shared" si="3"/>
        <v>17.399999999999999</v>
      </c>
      <c r="P33">
        <f t="shared" si="4"/>
        <v>17.399999999999999</v>
      </c>
      <c r="Q33">
        <f t="shared" si="5"/>
        <v>17.399999999999999</v>
      </c>
      <c r="S33">
        <f t="shared" si="6"/>
        <v>23.016666666666666</v>
      </c>
      <c r="T33">
        <f t="shared" si="7"/>
        <v>23.016666666666666</v>
      </c>
      <c r="U33">
        <f t="shared" si="8"/>
        <v>23.016666666666666</v>
      </c>
      <c r="V33">
        <f t="shared" si="1"/>
        <v>23.016666666666666</v>
      </c>
    </row>
    <row r="34" spans="1:22">
      <c r="A34" t="s">
        <v>71</v>
      </c>
      <c r="B34" t="s">
        <v>46</v>
      </c>
      <c r="C34" t="s">
        <v>12</v>
      </c>
      <c r="D34">
        <v>7</v>
      </c>
      <c r="E34">
        <v>35</v>
      </c>
      <c r="F34">
        <v>35</v>
      </c>
      <c r="G34">
        <v>5.5</v>
      </c>
      <c r="H34">
        <v>1.3</v>
      </c>
      <c r="I34" t="s">
        <v>72</v>
      </c>
      <c r="J34" t="s">
        <v>14</v>
      </c>
      <c r="L34">
        <f t="shared" si="2"/>
        <v>1</v>
      </c>
      <c r="M34">
        <f t="shared" ref="M34:M65" si="9">11.6*H34</f>
        <v>15.08</v>
      </c>
      <c r="O34">
        <f t="shared" si="3"/>
        <v>15.08</v>
      </c>
      <c r="P34">
        <f t="shared" si="4"/>
        <v>15.08</v>
      </c>
      <c r="Q34">
        <f t="shared" si="5"/>
        <v>15.08</v>
      </c>
      <c r="S34">
        <f t="shared" si="6"/>
        <v>21.701428571428568</v>
      </c>
      <c r="T34">
        <f t="shared" si="7"/>
        <v>21.701428571428568</v>
      </c>
      <c r="U34">
        <f t="shared" si="8"/>
        <v>21.701428571428568</v>
      </c>
      <c r="V34">
        <f t="shared" ref="V34:V65" si="10">IF(L34&lt;=1,T34,U34)</f>
        <v>21.701428571428568</v>
      </c>
    </row>
    <row r="35" spans="1:22">
      <c r="A35" t="s">
        <v>73</v>
      </c>
      <c r="B35" t="s">
        <v>46</v>
      </c>
      <c r="C35" t="s">
        <v>12</v>
      </c>
      <c r="D35">
        <v>3.8</v>
      </c>
      <c r="E35">
        <v>120</v>
      </c>
      <c r="F35">
        <v>120</v>
      </c>
      <c r="G35">
        <v>6.5</v>
      </c>
      <c r="H35">
        <v>0.6</v>
      </c>
      <c r="I35" t="s">
        <v>74</v>
      </c>
      <c r="J35" t="s">
        <v>14</v>
      </c>
      <c r="L35">
        <f t="shared" si="2"/>
        <v>1</v>
      </c>
      <c r="M35">
        <f t="shared" si="9"/>
        <v>6.96</v>
      </c>
      <c r="O35">
        <f t="shared" si="3"/>
        <v>6.96</v>
      </c>
      <c r="P35">
        <f t="shared" si="4"/>
        <v>6.96</v>
      </c>
      <c r="Q35">
        <f t="shared" si="5"/>
        <v>6.96</v>
      </c>
      <c r="S35">
        <f t="shared" si="6"/>
        <v>7.4804166666666667</v>
      </c>
      <c r="T35">
        <f t="shared" si="7"/>
        <v>7.4804166666666667</v>
      </c>
      <c r="U35">
        <f t="shared" si="8"/>
        <v>7.4804166666666667</v>
      </c>
      <c r="V35">
        <f t="shared" si="10"/>
        <v>7.4804166666666667</v>
      </c>
    </row>
    <row r="36" spans="1:22">
      <c r="A36" t="s">
        <v>75</v>
      </c>
      <c r="B36" t="s">
        <v>46</v>
      </c>
      <c r="C36" t="s">
        <v>12</v>
      </c>
      <c r="D36">
        <v>1.7</v>
      </c>
      <c r="E36">
        <v>670</v>
      </c>
      <c r="F36">
        <v>670</v>
      </c>
      <c r="G36">
        <v>8.5</v>
      </c>
      <c r="H36">
        <v>0.26</v>
      </c>
      <c r="I36" t="s">
        <v>76</v>
      </c>
      <c r="J36" t="s">
        <v>14</v>
      </c>
      <c r="L36">
        <f t="shared" si="2"/>
        <v>1</v>
      </c>
      <c r="M36">
        <f t="shared" si="9"/>
        <v>3.016</v>
      </c>
      <c r="O36">
        <f t="shared" si="3"/>
        <v>3.016</v>
      </c>
      <c r="P36">
        <f t="shared" si="4"/>
        <v>3.016</v>
      </c>
      <c r="Q36">
        <f t="shared" si="5"/>
        <v>3.016</v>
      </c>
      <c r="S36">
        <f t="shared" si="6"/>
        <v>1.7520149253731343</v>
      </c>
      <c r="T36">
        <f t="shared" si="7"/>
        <v>1.7520149253731343</v>
      </c>
      <c r="U36">
        <f t="shared" si="8"/>
        <v>1.7520149253731343</v>
      </c>
      <c r="V36">
        <f t="shared" si="10"/>
        <v>1.7520149253731343</v>
      </c>
    </row>
    <row r="37" spans="1:22">
      <c r="A37" t="s">
        <v>77</v>
      </c>
      <c r="B37" t="s">
        <v>46</v>
      </c>
      <c r="C37" t="s">
        <v>12</v>
      </c>
      <c r="D37">
        <v>0.92</v>
      </c>
      <c r="E37">
        <v>1200</v>
      </c>
      <c r="F37">
        <v>1200</v>
      </c>
      <c r="G37">
        <v>9.4</v>
      </c>
      <c r="H37">
        <v>0.14000000000000001</v>
      </c>
      <c r="I37" t="s">
        <v>78</v>
      </c>
      <c r="J37" t="s">
        <v>14</v>
      </c>
      <c r="L37">
        <f t="shared" si="2"/>
        <v>1</v>
      </c>
      <c r="M37">
        <f t="shared" si="9"/>
        <v>1.6240000000000001</v>
      </c>
      <c r="O37">
        <f t="shared" si="3"/>
        <v>1.6240000000000001</v>
      </c>
      <c r="P37">
        <f t="shared" si="4"/>
        <v>1.6240000000000001</v>
      </c>
      <c r="Q37">
        <f t="shared" si="5"/>
        <v>1.6240000000000001</v>
      </c>
      <c r="S37">
        <f t="shared" si="6"/>
        <v>1.0817833333333333</v>
      </c>
      <c r="T37">
        <f t="shared" si="7"/>
        <v>1.0817833333333333</v>
      </c>
      <c r="U37">
        <f t="shared" si="8"/>
        <v>1.0817833333333333</v>
      </c>
      <c r="V37">
        <f t="shared" si="10"/>
        <v>1.0817833333333333</v>
      </c>
    </row>
    <row r="38" spans="1:22">
      <c r="A38" t="s">
        <v>79</v>
      </c>
      <c r="B38" t="s">
        <v>46</v>
      </c>
      <c r="C38" t="s">
        <v>12</v>
      </c>
      <c r="D38">
        <v>18.8</v>
      </c>
      <c r="E38">
        <v>4.5</v>
      </c>
      <c r="F38">
        <v>4.5</v>
      </c>
      <c r="G38">
        <v>1.8</v>
      </c>
      <c r="H38">
        <v>3</v>
      </c>
      <c r="I38" t="s">
        <v>80</v>
      </c>
      <c r="J38" t="s">
        <v>14</v>
      </c>
      <c r="L38">
        <f t="shared" si="2"/>
        <v>1</v>
      </c>
      <c r="M38">
        <f t="shared" si="9"/>
        <v>34.799999999999997</v>
      </c>
      <c r="O38">
        <f t="shared" si="3"/>
        <v>34.799999999999997</v>
      </c>
      <c r="P38">
        <f t="shared" si="4"/>
        <v>34.799999999999997</v>
      </c>
      <c r="Q38">
        <f t="shared" si="5"/>
        <v>34.799999999999997</v>
      </c>
      <c r="S38">
        <f t="shared" si="6"/>
        <v>55.239999999999995</v>
      </c>
      <c r="T38">
        <f t="shared" si="7"/>
        <v>55.239999999999995</v>
      </c>
      <c r="U38">
        <f t="shared" si="8"/>
        <v>55.239999999999995</v>
      </c>
      <c r="V38">
        <f t="shared" si="10"/>
        <v>55.239999999999995</v>
      </c>
    </row>
    <row r="39" spans="1:22">
      <c r="A39" t="s">
        <v>81</v>
      </c>
      <c r="B39" t="s">
        <v>46</v>
      </c>
      <c r="C39" t="s">
        <v>12</v>
      </c>
      <c r="D39">
        <v>17.100000000000001</v>
      </c>
      <c r="E39">
        <v>5.2</v>
      </c>
      <c r="F39">
        <v>5.2</v>
      </c>
      <c r="G39">
        <v>1.6</v>
      </c>
      <c r="H39">
        <v>2.8</v>
      </c>
      <c r="I39" t="s">
        <v>82</v>
      </c>
      <c r="J39" t="s">
        <v>14</v>
      </c>
      <c r="L39">
        <f t="shared" si="2"/>
        <v>1</v>
      </c>
      <c r="M39">
        <f t="shared" si="9"/>
        <v>32.479999999999997</v>
      </c>
      <c r="O39">
        <f t="shared" si="3"/>
        <v>32.479999999999997</v>
      </c>
      <c r="P39">
        <f t="shared" si="4"/>
        <v>32.479999999999997</v>
      </c>
      <c r="Q39">
        <f t="shared" si="5"/>
        <v>32.479999999999997</v>
      </c>
      <c r="S39">
        <f t="shared" si="6"/>
        <v>42.492307692307691</v>
      </c>
      <c r="T39">
        <f t="shared" si="7"/>
        <v>42.492307692307691</v>
      </c>
      <c r="U39">
        <f t="shared" si="8"/>
        <v>42.492307692307691</v>
      </c>
      <c r="V39">
        <f t="shared" si="10"/>
        <v>42.492307692307691</v>
      </c>
    </row>
    <row r="40" spans="1:22">
      <c r="A40" t="s">
        <v>83</v>
      </c>
      <c r="B40" t="s">
        <v>46</v>
      </c>
      <c r="C40" t="s">
        <v>12</v>
      </c>
      <c r="D40">
        <v>4.5</v>
      </c>
      <c r="E40">
        <v>40</v>
      </c>
      <c r="F40">
        <v>40</v>
      </c>
      <c r="G40">
        <v>2.5</v>
      </c>
      <c r="H40">
        <v>0.7</v>
      </c>
      <c r="I40" t="s">
        <v>84</v>
      </c>
      <c r="J40" t="s">
        <v>14</v>
      </c>
      <c r="L40">
        <f t="shared" si="2"/>
        <v>1</v>
      </c>
      <c r="M40">
        <f t="shared" si="9"/>
        <v>8.1199999999999992</v>
      </c>
      <c r="O40">
        <f t="shared" si="3"/>
        <v>8.1199999999999992</v>
      </c>
      <c r="P40">
        <f t="shared" si="4"/>
        <v>8.1199999999999992</v>
      </c>
      <c r="Q40">
        <f t="shared" si="5"/>
        <v>8.1199999999999992</v>
      </c>
      <c r="S40">
        <f t="shared" si="6"/>
        <v>8.6312499999999996</v>
      </c>
      <c r="T40">
        <f t="shared" si="7"/>
        <v>8.6312499999999996</v>
      </c>
      <c r="U40">
        <f t="shared" si="8"/>
        <v>8.6312499999999996</v>
      </c>
      <c r="V40">
        <f t="shared" si="10"/>
        <v>8.6312499999999996</v>
      </c>
    </row>
    <row r="41" spans="1:22">
      <c r="A41" t="s">
        <v>85</v>
      </c>
      <c r="B41" t="s">
        <v>46</v>
      </c>
      <c r="C41" t="s">
        <v>12</v>
      </c>
      <c r="D41">
        <v>0.53</v>
      </c>
      <c r="E41">
        <v>1600</v>
      </c>
      <c r="F41">
        <v>1600</v>
      </c>
      <c r="G41">
        <v>5.2</v>
      </c>
      <c r="H41">
        <v>0.08</v>
      </c>
      <c r="I41" t="s">
        <v>31</v>
      </c>
      <c r="J41" t="s">
        <v>14</v>
      </c>
      <c r="L41">
        <f t="shared" si="2"/>
        <v>1</v>
      </c>
      <c r="M41">
        <f t="shared" si="9"/>
        <v>0.92799999999999994</v>
      </c>
      <c r="O41">
        <f t="shared" si="3"/>
        <v>0.92799999999999994</v>
      </c>
      <c r="P41">
        <f t="shared" si="4"/>
        <v>0.92799999999999994</v>
      </c>
      <c r="Q41">
        <f t="shared" si="5"/>
        <v>0.92799999999999994</v>
      </c>
      <c r="S41">
        <f t="shared" si="6"/>
        <v>0.44882500000000003</v>
      </c>
      <c r="T41">
        <f t="shared" si="7"/>
        <v>0.44882500000000003</v>
      </c>
      <c r="U41">
        <f t="shared" si="8"/>
        <v>0.44882500000000003</v>
      </c>
      <c r="V41">
        <f t="shared" si="10"/>
        <v>0.44882500000000003</v>
      </c>
    </row>
    <row r="42" spans="1:22">
      <c r="A42" t="s">
        <v>86</v>
      </c>
      <c r="B42" t="s">
        <v>87</v>
      </c>
      <c r="C42" t="s">
        <v>88</v>
      </c>
      <c r="D42">
        <v>38</v>
      </c>
      <c r="E42">
        <v>2.5</v>
      </c>
      <c r="F42">
        <v>3.4</v>
      </c>
      <c r="G42">
        <v>1.8</v>
      </c>
      <c r="H42">
        <v>10</v>
      </c>
      <c r="I42" t="s">
        <v>89</v>
      </c>
      <c r="J42" t="s">
        <v>90</v>
      </c>
      <c r="L42">
        <f t="shared" si="2"/>
        <v>0.73529411764705888</v>
      </c>
      <c r="M42">
        <f t="shared" si="9"/>
        <v>116</v>
      </c>
      <c r="O42">
        <f t="shared" si="3"/>
        <v>46.114899246896002</v>
      </c>
      <c r="P42">
        <f t="shared" si="4"/>
        <v>57.044705882352986</v>
      </c>
      <c r="Q42">
        <f t="shared" si="5"/>
        <v>46.114899246896002</v>
      </c>
      <c r="S42">
        <f t="shared" si="6"/>
        <v>99.431999999999988</v>
      </c>
      <c r="T42">
        <f t="shared" si="7"/>
        <v>39.528419499287608</v>
      </c>
      <c r="U42">
        <f t="shared" si="8"/>
        <v>48.897148235294146</v>
      </c>
      <c r="V42">
        <f t="shared" si="10"/>
        <v>39.528419499287608</v>
      </c>
    </row>
    <row r="43" spans="1:22">
      <c r="A43" t="s">
        <v>91</v>
      </c>
      <c r="B43" t="s">
        <v>87</v>
      </c>
      <c r="C43" t="s">
        <v>88</v>
      </c>
      <c r="D43">
        <v>28</v>
      </c>
      <c r="E43">
        <v>3.5</v>
      </c>
      <c r="F43">
        <v>4.8</v>
      </c>
      <c r="G43">
        <v>1.5</v>
      </c>
      <c r="H43">
        <v>8</v>
      </c>
      <c r="I43" t="s">
        <v>92</v>
      </c>
      <c r="J43" t="s">
        <v>90</v>
      </c>
      <c r="L43">
        <f t="shared" si="2"/>
        <v>0.72916666666666674</v>
      </c>
      <c r="M43">
        <f t="shared" si="9"/>
        <v>92.8</v>
      </c>
      <c r="O43">
        <f t="shared" si="3"/>
        <v>35.97728587962964</v>
      </c>
      <c r="P43">
        <f t="shared" si="4"/>
        <v>45.405714285714247</v>
      </c>
      <c r="Q43">
        <f t="shared" si="5"/>
        <v>35.97728587962964</v>
      </c>
      <c r="S43">
        <f t="shared" si="6"/>
        <v>59.185714285714276</v>
      </c>
      <c r="T43">
        <f t="shared" si="7"/>
        <v>22.945488823784725</v>
      </c>
      <c r="U43">
        <f t="shared" si="8"/>
        <v>28.958724489795891</v>
      </c>
      <c r="V43">
        <f t="shared" si="10"/>
        <v>22.945488823784725</v>
      </c>
    </row>
    <row r="44" spans="1:22">
      <c r="A44" t="s">
        <v>93</v>
      </c>
      <c r="B44" t="s">
        <v>87</v>
      </c>
      <c r="C44" t="s">
        <v>88</v>
      </c>
      <c r="D44">
        <v>35</v>
      </c>
      <c r="E44">
        <v>2</v>
      </c>
      <c r="F44">
        <v>2.8</v>
      </c>
      <c r="G44">
        <v>2.2000000000000002</v>
      </c>
      <c r="H44">
        <v>12</v>
      </c>
      <c r="I44" t="s">
        <v>94</v>
      </c>
      <c r="J44" t="s">
        <v>90</v>
      </c>
      <c r="L44">
        <f t="shared" si="2"/>
        <v>0.7142857142857143</v>
      </c>
      <c r="M44">
        <f t="shared" si="9"/>
        <v>139.19999999999999</v>
      </c>
      <c r="O44">
        <f t="shared" si="3"/>
        <v>50.728862973760933</v>
      </c>
      <c r="P44">
        <f t="shared" si="4"/>
        <v>67.611428571428576</v>
      </c>
      <c r="Q44">
        <f t="shared" si="5"/>
        <v>50.728862973760933</v>
      </c>
      <c r="S44">
        <f t="shared" si="6"/>
        <v>151.91</v>
      </c>
      <c r="T44">
        <f t="shared" si="7"/>
        <v>55.360787172011662</v>
      </c>
      <c r="U44">
        <f t="shared" si="8"/>
        <v>73.784857142857149</v>
      </c>
      <c r="V44">
        <f t="shared" si="10"/>
        <v>55.360787172011662</v>
      </c>
    </row>
    <row r="45" spans="1:22">
      <c r="A45" t="s">
        <v>95</v>
      </c>
      <c r="B45" t="s">
        <v>87</v>
      </c>
      <c r="C45" t="s">
        <v>88</v>
      </c>
      <c r="D45">
        <v>92</v>
      </c>
      <c r="E45">
        <v>1.6</v>
      </c>
      <c r="F45">
        <v>2.2000000000000002</v>
      </c>
      <c r="G45">
        <v>2.5</v>
      </c>
      <c r="H45">
        <v>25</v>
      </c>
      <c r="I45" t="s">
        <v>96</v>
      </c>
      <c r="J45" t="s">
        <v>90</v>
      </c>
      <c r="L45">
        <f t="shared" si="2"/>
        <v>0.72727272727272729</v>
      </c>
      <c r="M45">
        <f t="shared" si="9"/>
        <v>290</v>
      </c>
      <c r="O45">
        <f t="shared" si="3"/>
        <v>111.55522163786627</v>
      </c>
      <c r="P45">
        <f t="shared" si="4"/>
        <v>141.70454545454535</v>
      </c>
      <c r="Q45">
        <f t="shared" si="5"/>
        <v>111.55522163786627</v>
      </c>
      <c r="S45">
        <f t="shared" si="6"/>
        <v>215.78125</v>
      </c>
      <c r="T45">
        <f t="shared" si="7"/>
        <v>83.005259203606315</v>
      </c>
      <c r="U45">
        <f t="shared" si="8"/>
        <v>105.43856534090902</v>
      </c>
      <c r="V45">
        <f t="shared" si="10"/>
        <v>83.005259203606315</v>
      </c>
    </row>
    <row r="46" spans="1:22">
      <c r="A46" t="s">
        <v>97</v>
      </c>
      <c r="B46" t="s">
        <v>87</v>
      </c>
      <c r="C46" t="s">
        <v>88</v>
      </c>
      <c r="D46">
        <v>60</v>
      </c>
      <c r="E46">
        <v>2.2000000000000002</v>
      </c>
      <c r="F46">
        <v>3.1</v>
      </c>
      <c r="G46">
        <v>2</v>
      </c>
      <c r="H46">
        <v>18</v>
      </c>
      <c r="I46" t="s">
        <v>98</v>
      </c>
      <c r="J46" t="s">
        <v>90</v>
      </c>
      <c r="L46">
        <f t="shared" si="2"/>
        <v>0.70967741935483875</v>
      </c>
      <c r="M46">
        <f t="shared" si="9"/>
        <v>208.79999999999998</v>
      </c>
      <c r="O46">
        <f t="shared" si="3"/>
        <v>74.630002349702949</v>
      </c>
      <c r="P46">
        <f t="shared" si="4"/>
        <v>101.3384164222872</v>
      </c>
      <c r="Q46">
        <f t="shared" si="5"/>
        <v>74.630002349702949</v>
      </c>
      <c r="S46">
        <f t="shared" si="6"/>
        <v>125.54545454545453</v>
      </c>
      <c r="T46">
        <f t="shared" si="7"/>
        <v>44.872881071464548</v>
      </c>
      <c r="U46">
        <f t="shared" si="8"/>
        <v>60.931884830711695</v>
      </c>
      <c r="V46">
        <f t="shared" si="10"/>
        <v>44.872881071464548</v>
      </c>
    </row>
    <row r="47" spans="1:22">
      <c r="A47" t="s">
        <v>99</v>
      </c>
      <c r="B47" t="s">
        <v>87</v>
      </c>
      <c r="C47" t="s">
        <v>88</v>
      </c>
      <c r="D47">
        <v>91</v>
      </c>
      <c r="E47">
        <v>1.5</v>
      </c>
      <c r="F47">
        <v>2.1</v>
      </c>
      <c r="G47">
        <v>2.1</v>
      </c>
      <c r="H47">
        <v>35</v>
      </c>
      <c r="I47" t="s">
        <v>100</v>
      </c>
      <c r="J47" t="s">
        <v>90</v>
      </c>
      <c r="L47">
        <f t="shared" si="2"/>
        <v>0.7142857142857143</v>
      </c>
      <c r="M47">
        <f t="shared" si="9"/>
        <v>406</v>
      </c>
      <c r="O47">
        <f t="shared" si="3"/>
        <v>147.9591836734694</v>
      </c>
      <c r="P47">
        <f t="shared" si="4"/>
        <v>197.20000000000002</v>
      </c>
      <c r="Q47">
        <f t="shared" si="5"/>
        <v>147.9591836734694</v>
      </c>
      <c r="S47">
        <f t="shared" si="6"/>
        <v>193.34</v>
      </c>
      <c r="T47">
        <f t="shared" si="7"/>
        <v>70.459183673469397</v>
      </c>
      <c r="U47">
        <f t="shared" si="8"/>
        <v>93.908000000000015</v>
      </c>
      <c r="V47">
        <f t="shared" si="10"/>
        <v>70.459183673469397</v>
      </c>
    </row>
    <row r="48" spans="1:22">
      <c r="A48" t="s">
        <v>101</v>
      </c>
      <c r="B48" t="s">
        <v>87</v>
      </c>
      <c r="C48" t="s">
        <v>88</v>
      </c>
      <c r="D48">
        <v>65</v>
      </c>
      <c r="E48">
        <v>2.1</v>
      </c>
      <c r="F48">
        <v>3</v>
      </c>
      <c r="G48">
        <v>1.8</v>
      </c>
      <c r="H48">
        <v>40</v>
      </c>
      <c r="I48" t="s">
        <v>102</v>
      </c>
      <c r="J48" t="s">
        <v>90</v>
      </c>
      <c r="L48">
        <f t="shared" si="2"/>
        <v>0.70000000000000007</v>
      </c>
      <c r="M48">
        <f t="shared" si="9"/>
        <v>464</v>
      </c>
      <c r="O48">
        <f t="shared" si="3"/>
        <v>159.15200000000004</v>
      </c>
      <c r="P48">
        <f t="shared" si="4"/>
        <v>225.37142857142859</v>
      </c>
      <c r="Q48">
        <f t="shared" si="5"/>
        <v>159.15200000000004</v>
      </c>
      <c r="S48">
        <f t="shared" si="6"/>
        <v>118.37142857142855</v>
      </c>
      <c r="T48">
        <f t="shared" si="7"/>
        <v>40.601400000000005</v>
      </c>
      <c r="U48">
        <f t="shared" si="8"/>
        <v>57.494693877551015</v>
      </c>
      <c r="V48">
        <f t="shared" si="10"/>
        <v>40.601400000000005</v>
      </c>
    </row>
    <row r="49" spans="1:22">
      <c r="A49" t="s">
        <v>103</v>
      </c>
      <c r="B49" t="s">
        <v>87</v>
      </c>
      <c r="C49" t="s">
        <v>88</v>
      </c>
      <c r="D49">
        <v>80</v>
      </c>
      <c r="E49">
        <v>1.8</v>
      </c>
      <c r="F49">
        <v>2.4</v>
      </c>
      <c r="G49">
        <v>2.4</v>
      </c>
      <c r="H49">
        <v>28</v>
      </c>
      <c r="I49" t="s">
        <v>104</v>
      </c>
      <c r="J49" t="s">
        <v>90</v>
      </c>
      <c r="L49">
        <f t="shared" si="2"/>
        <v>0.75</v>
      </c>
      <c r="M49">
        <f t="shared" si="9"/>
        <v>324.8</v>
      </c>
      <c r="O49">
        <f t="shared" si="3"/>
        <v>137.02500000000001</v>
      </c>
      <c r="P49">
        <f t="shared" si="4"/>
        <v>162.4</v>
      </c>
      <c r="Q49">
        <f t="shared" si="5"/>
        <v>137.02500000000001</v>
      </c>
      <c r="S49">
        <f t="shared" si="6"/>
        <v>184.13333333333333</v>
      </c>
      <c r="T49">
        <f t="shared" si="7"/>
        <v>77.681249999999991</v>
      </c>
      <c r="U49">
        <f t="shared" si="8"/>
        <v>92.066666666666663</v>
      </c>
      <c r="V49">
        <f t="shared" si="10"/>
        <v>77.681249999999991</v>
      </c>
    </row>
    <row r="50" spans="1:22">
      <c r="A50" t="s">
        <v>105</v>
      </c>
      <c r="B50" t="s">
        <v>87</v>
      </c>
      <c r="C50" t="s">
        <v>88</v>
      </c>
      <c r="D50">
        <v>110</v>
      </c>
      <c r="E50">
        <v>1.3</v>
      </c>
      <c r="F50">
        <v>1.8</v>
      </c>
      <c r="G50">
        <v>2.2999999999999998</v>
      </c>
      <c r="H50">
        <v>42</v>
      </c>
      <c r="I50" t="s">
        <v>106</v>
      </c>
      <c r="J50" t="s">
        <v>107</v>
      </c>
      <c r="L50">
        <f t="shared" si="2"/>
        <v>0.72222222222222221</v>
      </c>
      <c r="M50">
        <f t="shared" si="9"/>
        <v>487.2</v>
      </c>
      <c r="O50">
        <f t="shared" si="3"/>
        <v>183.53539094650205</v>
      </c>
      <c r="P50">
        <f t="shared" si="4"/>
        <v>237.35384615384618</v>
      </c>
      <c r="Q50">
        <f t="shared" si="5"/>
        <v>183.53539094650205</v>
      </c>
      <c r="S50">
        <f t="shared" si="6"/>
        <v>244.33076923076916</v>
      </c>
      <c r="T50">
        <f t="shared" si="7"/>
        <v>92.04298696844991</v>
      </c>
      <c r="U50">
        <f t="shared" si="8"/>
        <v>119.03293885601576</v>
      </c>
      <c r="V50">
        <f t="shared" si="10"/>
        <v>92.04298696844991</v>
      </c>
    </row>
    <row r="51" spans="1:22">
      <c r="A51" t="s">
        <v>108</v>
      </c>
      <c r="B51" t="s">
        <v>87</v>
      </c>
      <c r="C51" t="s">
        <v>88</v>
      </c>
      <c r="D51">
        <v>105</v>
      </c>
      <c r="E51">
        <v>1.4</v>
      </c>
      <c r="F51">
        <v>2</v>
      </c>
      <c r="G51">
        <v>2.6</v>
      </c>
      <c r="H51">
        <v>30</v>
      </c>
      <c r="I51" t="s">
        <v>109</v>
      </c>
      <c r="J51" t="s">
        <v>90</v>
      </c>
      <c r="L51">
        <f t="shared" si="2"/>
        <v>0.7</v>
      </c>
      <c r="M51">
        <f t="shared" si="9"/>
        <v>348</v>
      </c>
      <c r="O51">
        <f t="shared" si="3"/>
        <v>119.36399999999998</v>
      </c>
      <c r="P51">
        <f t="shared" si="4"/>
        <v>169.02857142857113</v>
      </c>
      <c r="Q51">
        <f t="shared" si="5"/>
        <v>119.36399999999998</v>
      </c>
      <c r="S51">
        <f t="shared" si="6"/>
        <v>256.47142857142859</v>
      </c>
      <c r="T51">
        <f t="shared" si="7"/>
        <v>87.969699999999989</v>
      </c>
      <c r="U51">
        <f t="shared" si="8"/>
        <v>124.57183673469368</v>
      </c>
      <c r="V51">
        <f t="shared" si="10"/>
        <v>87.969699999999989</v>
      </c>
    </row>
    <row r="52" spans="1:22">
      <c r="A52" t="s">
        <v>110</v>
      </c>
      <c r="B52" t="s">
        <v>87</v>
      </c>
      <c r="C52" t="s">
        <v>88</v>
      </c>
      <c r="D52">
        <v>125</v>
      </c>
      <c r="E52">
        <v>1.2</v>
      </c>
      <c r="F52">
        <v>1.7</v>
      </c>
      <c r="G52">
        <v>2.8</v>
      </c>
      <c r="H52">
        <v>45</v>
      </c>
      <c r="I52" t="s">
        <v>111</v>
      </c>
      <c r="J52" t="s">
        <v>107</v>
      </c>
      <c r="L52">
        <f t="shared" si="2"/>
        <v>0.70588235294117652</v>
      </c>
      <c r="M52">
        <f t="shared" si="9"/>
        <v>522</v>
      </c>
      <c r="O52">
        <f t="shared" si="3"/>
        <v>183.59780175045802</v>
      </c>
      <c r="P52">
        <f t="shared" si="4"/>
        <v>253.32352941176472</v>
      </c>
      <c r="Q52">
        <f t="shared" si="5"/>
        <v>183.59780175045802</v>
      </c>
      <c r="S52">
        <f t="shared" si="6"/>
        <v>322.23333333333329</v>
      </c>
      <c r="T52">
        <f t="shared" si="7"/>
        <v>113.33588438835743</v>
      </c>
      <c r="U52">
        <f t="shared" si="8"/>
        <v>156.37794117647059</v>
      </c>
      <c r="V52">
        <f t="shared" si="10"/>
        <v>113.33588438835743</v>
      </c>
    </row>
    <row r="53" spans="1:22">
      <c r="A53" t="s">
        <v>112</v>
      </c>
      <c r="B53" t="s">
        <v>87</v>
      </c>
      <c r="C53" t="s">
        <v>88</v>
      </c>
      <c r="D53">
        <v>127</v>
      </c>
      <c r="E53">
        <v>1.3</v>
      </c>
      <c r="F53">
        <v>1.9</v>
      </c>
      <c r="G53">
        <v>2.5</v>
      </c>
      <c r="H53">
        <v>40</v>
      </c>
      <c r="I53" t="s">
        <v>113</v>
      </c>
      <c r="J53" t="s">
        <v>107</v>
      </c>
      <c r="L53">
        <f t="shared" si="2"/>
        <v>0.68421052631578949</v>
      </c>
      <c r="M53">
        <f t="shared" si="9"/>
        <v>464</v>
      </c>
      <c r="O53">
        <f t="shared" si="3"/>
        <v>148.62341449190845</v>
      </c>
      <c r="P53">
        <f t="shared" si="4"/>
        <v>227.30364372469629</v>
      </c>
      <c r="Q53">
        <f t="shared" si="5"/>
        <v>148.62341449190845</v>
      </c>
      <c r="S53">
        <f t="shared" si="6"/>
        <v>265.57692307692309</v>
      </c>
      <c r="T53">
        <f t="shared" si="7"/>
        <v>85.066700685231098</v>
      </c>
      <c r="U53">
        <f t="shared" si="8"/>
        <v>130.1004360012457</v>
      </c>
      <c r="V53">
        <f t="shared" si="10"/>
        <v>85.066700685231098</v>
      </c>
    </row>
    <row r="54" spans="1:22">
      <c r="A54" t="s">
        <v>114</v>
      </c>
      <c r="B54" t="s">
        <v>87</v>
      </c>
      <c r="C54" t="s">
        <v>88</v>
      </c>
      <c r="D54">
        <v>134</v>
      </c>
      <c r="E54">
        <v>1.2</v>
      </c>
      <c r="F54">
        <v>1.7</v>
      </c>
      <c r="G54">
        <v>2.7</v>
      </c>
      <c r="H54">
        <v>50</v>
      </c>
      <c r="I54" t="s">
        <v>115</v>
      </c>
      <c r="J54" t="s">
        <v>107</v>
      </c>
      <c r="L54">
        <f t="shared" si="2"/>
        <v>0.70588235294117652</v>
      </c>
      <c r="M54">
        <f t="shared" si="9"/>
        <v>580</v>
      </c>
      <c r="O54">
        <f t="shared" si="3"/>
        <v>203.99755750050889</v>
      </c>
      <c r="P54">
        <f t="shared" si="4"/>
        <v>281.47058823529414</v>
      </c>
      <c r="Q54">
        <f t="shared" si="5"/>
        <v>203.99755750050889</v>
      </c>
      <c r="S54">
        <f t="shared" si="6"/>
        <v>310.72500000000002</v>
      </c>
      <c r="T54">
        <f t="shared" si="7"/>
        <v>109.28817423163041</v>
      </c>
      <c r="U54">
        <f t="shared" si="8"/>
        <v>150.79301470588237</v>
      </c>
      <c r="V54">
        <f t="shared" si="10"/>
        <v>109.28817423163041</v>
      </c>
    </row>
    <row r="55" spans="1:22">
      <c r="A55" t="s">
        <v>116</v>
      </c>
      <c r="B55" t="s">
        <v>87</v>
      </c>
      <c r="C55" t="s">
        <v>88</v>
      </c>
      <c r="D55">
        <v>24</v>
      </c>
      <c r="E55">
        <v>7.5</v>
      </c>
      <c r="F55">
        <v>8.1999999999999993</v>
      </c>
      <c r="G55">
        <v>2.2999999999999998</v>
      </c>
      <c r="H55">
        <v>4.5</v>
      </c>
      <c r="I55" t="s">
        <v>117</v>
      </c>
      <c r="J55" t="s">
        <v>118</v>
      </c>
      <c r="L55">
        <f t="shared" si="2"/>
        <v>0.91463414634146345</v>
      </c>
      <c r="M55">
        <f t="shared" si="9"/>
        <v>52.199999999999996</v>
      </c>
      <c r="O55">
        <f t="shared" si="3"/>
        <v>39.940429985055353</v>
      </c>
      <c r="P55">
        <f t="shared" si="4"/>
        <v>40.079414634146325</v>
      </c>
      <c r="Q55">
        <f t="shared" si="5"/>
        <v>39.940429985055353</v>
      </c>
      <c r="S55">
        <f t="shared" si="6"/>
        <v>42.350666666666662</v>
      </c>
      <c r="T55">
        <f t="shared" si="7"/>
        <v>32.404288061693826</v>
      </c>
      <c r="U55">
        <f t="shared" si="8"/>
        <v>32.517048455284538</v>
      </c>
      <c r="V55">
        <f t="shared" si="10"/>
        <v>32.404288061693826</v>
      </c>
    </row>
    <row r="56" spans="1:22">
      <c r="A56" t="s">
        <v>119</v>
      </c>
      <c r="B56" t="s">
        <v>87</v>
      </c>
      <c r="C56" t="s">
        <v>88</v>
      </c>
      <c r="D56">
        <v>22</v>
      </c>
      <c r="E56">
        <v>8</v>
      </c>
      <c r="F56">
        <v>8.5</v>
      </c>
      <c r="G56">
        <v>2.2000000000000002</v>
      </c>
      <c r="H56">
        <v>4</v>
      </c>
      <c r="I56" t="s">
        <v>120</v>
      </c>
      <c r="J56" t="s">
        <v>14</v>
      </c>
      <c r="L56">
        <f t="shared" si="2"/>
        <v>0.94117647058823528</v>
      </c>
      <c r="M56">
        <f t="shared" si="9"/>
        <v>46.4</v>
      </c>
      <c r="O56">
        <f t="shared" si="3"/>
        <v>38.68398127417057</v>
      </c>
      <c r="P56">
        <f t="shared" si="4"/>
        <v>38.72352941176468</v>
      </c>
      <c r="Q56">
        <f t="shared" si="5"/>
        <v>38.68398127417057</v>
      </c>
      <c r="S56">
        <f t="shared" si="6"/>
        <v>37.977499999999999</v>
      </c>
      <c r="T56">
        <f t="shared" si="7"/>
        <v>31.66208833706493</v>
      </c>
      <c r="U56">
        <f t="shared" si="8"/>
        <v>31.694457720588215</v>
      </c>
      <c r="V56">
        <f t="shared" si="10"/>
        <v>31.66208833706493</v>
      </c>
    </row>
    <row r="57" spans="1:22">
      <c r="A57" t="s">
        <v>121</v>
      </c>
      <c r="B57" t="s">
        <v>87</v>
      </c>
      <c r="C57" t="s">
        <v>88</v>
      </c>
      <c r="D57">
        <v>32</v>
      </c>
      <c r="E57">
        <v>3.2</v>
      </c>
      <c r="F57">
        <v>4.5</v>
      </c>
      <c r="G57">
        <v>1.9</v>
      </c>
      <c r="H57">
        <v>12</v>
      </c>
      <c r="I57" t="s">
        <v>122</v>
      </c>
      <c r="J57" t="s">
        <v>107</v>
      </c>
      <c r="L57">
        <f t="shared" si="2"/>
        <v>0.71111111111111114</v>
      </c>
      <c r="M57">
        <f t="shared" si="9"/>
        <v>139.19999999999999</v>
      </c>
      <c r="O57">
        <f t="shared" si="3"/>
        <v>50.05547983539094</v>
      </c>
      <c r="P57">
        <f t="shared" si="4"/>
        <v>67.569999999999993</v>
      </c>
      <c r="Q57">
        <f t="shared" si="5"/>
        <v>50.05547983539094</v>
      </c>
      <c r="S57">
        <f t="shared" si="6"/>
        <v>81.996874999999989</v>
      </c>
      <c r="T57">
        <f t="shared" si="7"/>
        <v>29.485581344307267</v>
      </c>
      <c r="U57">
        <f t="shared" si="8"/>
        <v>39.802649739583323</v>
      </c>
      <c r="V57">
        <f t="shared" si="10"/>
        <v>29.485581344307267</v>
      </c>
    </row>
    <row r="58" spans="1:22">
      <c r="A58" t="s">
        <v>123</v>
      </c>
      <c r="B58" t="s">
        <v>87</v>
      </c>
      <c r="C58" t="s">
        <v>88</v>
      </c>
      <c r="D58">
        <v>34</v>
      </c>
      <c r="E58">
        <v>2.8</v>
      </c>
      <c r="F58">
        <v>4</v>
      </c>
      <c r="G58">
        <v>1.6</v>
      </c>
      <c r="H58">
        <v>15</v>
      </c>
      <c r="I58" t="s">
        <v>124</v>
      </c>
      <c r="J58" t="s">
        <v>90</v>
      </c>
      <c r="L58">
        <f t="shared" si="2"/>
        <v>0.7</v>
      </c>
      <c r="M58">
        <f t="shared" si="9"/>
        <v>174</v>
      </c>
      <c r="O58">
        <f t="shared" si="3"/>
        <v>59.681999999999988</v>
      </c>
      <c r="P58">
        <f t="shared" si="4"/>
        <v>84.514285714285563</v>
      </c>
      <c r="Q58">
        <f t="shared" si="5"/>
        <v>59.681999999999988</v>
      </c>
      <c r="S58">
        <f t="shared" si="6"/>
        <v>78.914285714285725</v>
      </c>
      <c r="T58">
        <f t="shared" si="7"/>
        <v>27.067599999999999</v>
      </c>
      <c r="U58">
        <f t="shared" si="8"/>
        <v>38.329795918367289</v>
      </c>
      <c r="V58">
        <f t="shared" si="10"/>
        <v>27.067599999999999</v>
      </c>
    </row>
    <row r="59" spans="1:22">
      <c r="A59" t="s">
        <v>125</v>
      </c>
      <c r="B59" t="s">
        <v>87</v>
      </c>
      <c r="C59" t="s">
        <v>88</v>
      </c>
      <c r="D59">
        <v>80</v>
      </c>
      <c r="E59">
        <v>1.8</v>
      </c>
      <c r="F59">
        <v>2.5</v>
      </c>
      <c r="G59">
        <v>2.4</v>
      </c>
      <c r="H59">
        <v>22</v>
      </c>
      <c r="I59" t="s">
        <v>126</v>
      </c>
      <c r="J59" t="s">
        <v>107</v>
      </c>
      <c r="L59">
        <f t="shared" si="2"/>
        <v>0.72</v>
      </c>
      <c r="M59">
        <f t="shared" si="9"/>
        <v>255.2</v>
      </c>
      <c r="O59">
        <f t="shared" si="3"/>
        <v>95.252889599999989</v>
      </c>
      <c r="P59">
        <f t="shared" si="4"/>
        <v>124.19733333333348</v>
      </c>
      <c r="Q59">
        <f t="shared" si="5"/>
        <v>95.252889599999989</v>
      </c>
      <c r="S59">
        <f t="shared" si="6"/>
        <v>184.13333333333333</v>
      </c>
      <c r="T59">
        <f t="shared" si="7"/>
        <v>68.727398399999998</v>
      </c>
      <c r="U59">
        <f t="shared" si="8"/>
        <v>89.611555555555654</v>
      </c>
      <c r="V59">
        <f t="shared" si="10"/>
        <v>68.727398399999998</v>
      </c>
    </row>
    <row r="60" spans="1:22">
      <c r="A60" t="s">
        <v>127</v>
      </c>
      <c r="B60" t="s">
        <v>87</v>
      </c>
      <c r="C60" t="s">
        <v>88</v>
      </c>
      <c r="D60">
        <v>95</v>
      </c>
      <c r="E60">
        <v>1.7</v>
      </c>
      <c r="F60">
        <v>2.4</v>
      </c>
      <c r="G60">
        <v>2.2000000000000002</v>
      </c>
      <c r="H60">
        <v>32</v>
      </c>
      <c r="I60" t="s">
        <v>128</v>
      </c>
      <c r="J60" t="s">
        <v>90</v>
      </c>
      <c r="L60">
        <f t="shared" si="2"/>
        <v>0.70833333333333337</v>
      </c>
      <c r="M60">
        <f t="shared" si="9"/>
        <v>371.2</v>
      </c>
      <c r="O60">
        <f t="shared" si="3"/>
        <v>131.92314814814816</v>
      </c>
      <c r="P60">
        <f t="shared" si="4"/>
        <v>180.14117647058825</v>
      </c>
      <c r="Q60">
        <f t="shared" si="5"/>
        <v>131.92314814814816</v>
      </c>
      <c r="S60">
        <f t="shared" si="6"/>
        <v>178.71764705882353</v>
      </c>
      <c r="T60">
        <f t="shared" si="7"/>
        <v>63.515610532407415</v>
      </c>
      <c r="U60">
        <f t="shared" si="8"/>
        <v>86.730622837370248</v>
      </c>
      <c r="V60">
        <f t="shared" si="10"/>
        <v>63.515610532407415</v>
      </c>
    </row>
    <row r="61" spans="1:22">
      <c r="A61" t="s">
        <v>129</v>
      </c>
      <c r="B61" t="s">
        <v>87</v>
      </c>
      <c r="C61" t="s">
        <v>88</v>
      </c>
      <c r="D61">
        <v>85</v>
      </c>
      <c r="E61">
        <v>1.8</v>
      </c>
      <c r="F61">
        <v>2.5</v>
      </c>
      <c r="G61">
        <v>2.4</v>
      </c>
      <c r="H61">
        <v>24</v>
      </c>
      <c r="I61" t="s">
        <v>130</v>
      </c>
      <c r="J61" t="s">
        <v>107</v>
      </c>
      <c r="L61">
        <f t="shared" si="2"/>
        <v>0.72</v>
      </c>
      <c r="M61">
        <f t="shared" si="9"/>
        <v>278.39999999999998</v>
      </c>
      <c r="O61">
        <f t="shared" si="3"/>
        <v>103.91224319999998</v>
      </c>
      <c r="P61">
        <f t="shared" si="4"/>
        <v>135.48800000000014</v>
      </c>
      <c r="Q61">
        <f t="shared" si="5"/>
        <v>103.91224319999998</v>
      </c>
      <c r="S61">
        <f t="shared" si="6"/>
        <v>184.13333333333333</v>
      </c>
      <c r="T61">
        <f t="shared" si="7"/>
        <v>68.727398399999998</v>
      </c>
      <c r="U61">
        <f t="shared" si="8"/>
        <v>89.611555555555654</v>
      </c>
      <c r="V61">
        <f t="shared" si="10"/>
        <v>68.727398399999998</v>
      </c>
    </row>
    <row r="62" spans="1:22">
      <c r="A62" t="s">
        <v>131</v>
      </c>
      <c r="B62" t="s">
        <v>87</v>
      </c>
      <c r="C62" t="s">
        <v>88</v>
      </c>
      <c r="D62">
        <v>55</v>
      </c>
      <c r="E62">
        <v>2.4</v>
      </c>
      <c r="F62">
        <v>3.2</v>
      </c>
      <c r="G62">
        <v>2.8</v>
      </c>
      <c r="H62">
        <v>20</v>
      </c>
      <c r="I62" t="s">
        <v>132</v>
      </c>
      <c r="J62" t="s">
        <v>107</v>
      </c>
      <c r="L62">
        <f t="shared" si="2"/>
        <v>0.74999999999999989</v>
      </c>
      <c r="M62">
        <f t="shared" si="9"/>
        <v>232</v>
      </c>
      <c r="O62">
        <f t="shared" si="3"/>
        <v>97.874999999999943</v>
      </c>
      <c r="P62">
        <f t="shared" si="4"/>
        <v>116</v>
      </c>
      <c r="Q62">
        <f t="shared" si="5"/>
        <v>97.874999999999943</v>
      </c>
      <c r="S62">
        <f t="shared" si="6"/>
        <v>161.11666666666665</v>
      </c>
      <c r="T62">
        <f t="shared" si="7"/>
        <v>67.971093749999952</v>
      </c>
      <c r="U62">
        <f t="shared" si="8"/>
        <v>80.558333333333323</v>
      </c>
      <c r="V62">
        <f t="shared" si="10"/>
        <v>67.971093749999952</v>
      </c>
    </row>
    <row r="63" spans="1:22">
      <c r="A63" t="s">
        <v>133</v>
      </c>
      <c r="B63" t="s">
        <v>87</v>
      </c>
      <c r="C63" t="s">
        <v>88</v>
      </c>
      <c r="D63">
        <v>15</v>
      </c>
      <c r="E63">
        <v>4.5</v>
      </c>
      <c r="F63">
        <v>5.8</v>
      </c>
      <c r="G63">
        <v>2.5</v>
      </c>
      <c r="H63">
        <v>7</v>
      </c>
      <c r="I63" t="s">
        <v>94</v>
      </c>
      <c r="J63" t="s">
        <v>107</v>
      </c>
      <c r="L63">
        <f t="shared" si="2"/>
        <v>0.77586206896551724</v>
      </c>
      <c r="M63">
        <f t="shared" si="9"/>
        <v>81.2</v>
      </c>
      <c r="O63">
        <f t="shared" si="3"/>
        <v>37.923602853745543</v>
      </c>
      <c r="P63">
        <f t="shared" si="4"/>
        <v>42.373333333333356</v>
      </c>
      <c r="Q63">
        <f t="shared" si="5"/>
        <v>37.923602853745543</v>
      </c>
      <c r="S63">
        <f t="shared" si="6"/>
        <v>76.722222222222229</v>
      </c>
      <c r="T63">
        <f t="shared" si="7"/>
        <v>35.832304010004513</v>
      </c>
      <c r="U63">
        <f t="shared" si="8"/>
        <v>40.036653895274604</v>
      </c>
      <c r="V63">
        <f t="shared" si="10"/>
        <v>35.832304010004513</v>
      </c>
    </row>
    <row r="64" spans="1:22">
      <c r="A64" t="s">
        <v>134</v>
      </c>
      <c r="B64" t="s">
        <v>87</v>
      </c>
      <c r="C64" t="s">
        <v>88</v>
      </c>
      <c r="D64">
        <v>85</v>
      </c>
      <c r="E64">
        <v>1.8</v>
      </c>
      <c r="F64">
        <v>2.6</v>
      </c>
      <c r="G64">
        <v>2.2999999999999998</v>
      </c>
      <c r="H64">
        <v>25</v>
      </c>
      <c r="I64" t="s">
        <v>135</v>
      </c>
      <c r="J64" t="s">
        <v>107</v>
      </c>
      <c r="L64">
        <f t="shared" si="2"/>
        <v>0.69230769230769229</v>
      </c>
      <c r="M64">
        <f t="shared" si="9"/>
        <v>290</v>
      </c>
      <c r="O64">
        <f t="shared" si="3"/>
        <v>96.226672735548462</v>
      </c>
      <c r="P64">
        <f t="shared" si="4"/>
        <v>141.28205128205104</v>
      </c>
      <c r="Q64">
        <f t="shared" si="5"/>
        <v>96.226672735548462</v>
      </c>
      <c r="S64">
        <f t="shared" si="6"/>
        <v>176.46111111111108</v>
      </c>
      <c r="T64">
        <f t="shared" si="7"/>
        <v>58.552639963586692</v>
      </c>
      <c r="U64">
        <f t="shared" si="8"/>
        <v>85.968233618233455</v>
      </c>
      <c r="V64">
        <f t="shared" si="10"/>
        <v>58.552639963586692</v>
      </c>
    </row>
    <row r="65" spans="1:22">
      <c r="A65" t="s">
        <v>136</v>
      </c>
      <c r="B65" t="s">
        <v>87</v>
      </c>
      <c r="C65" t="s">
        <v>88</v>
      </c>
      <c r="D65">
        <v>115</v>
      </c>
      <c r="E65">
        <v>1.4</v>
      </c>
      <c r="F65">
        <v>2.1</v>
      </c>
      <c r="G65">
        <v>2.5</v>
      </c>
      <c r="H65">
        <v>38</v>
      </c>
      <c r="I65" t="s">
        <v>137</v>
      </c>
      <c r="J65" t="s">
        <v>107</v>
      </c>
      <c r="L65">
        <f t="shared" si="2"/>
        <v>0.66666666666666663</v>
      </c>
      <c r="M65">
        <f t="shared" si="9"/>
        <v>440.8</v>
      </c>
      <c r="O65">
        <f t="shared" si="3"/>
        <v>130.60740740740741</v>
      </c>
      <c r="P65">
        <f t="shared" si="4"/>
        <v>220.4</v>
      </c>
      <c r="Q65">
        <f t="shared" si="5"/>
        <v>130.60740740740741</v>
      </c>
      <c r="S65">
        <f t="shared" si="6"/>
        <v>246.60714285714286</v>
      </c>
      <c r="T65">
        <f t="shared" si="7"/>
        <v>73.068783068783063</v>
      </c>
      <c r="U65">
        <f t="shared" si="8"/>
        <v>123.30357142857143</v>
      </c>
      <c r="V65">
        <f t="shared" si="10"/>
        <v>73.068783068783063</v>
      </c>
    </row>
    <row r="66" spans="1:22">
      <c r="A66" t="s">
        <v>138</v>
      </c>
      <c r="B66" t="s">
        <v>87</v>
      </c>
      <c r="C66" t="s">
        <v>88</v>
      </c>
      <c r="D66">
        <v>92</v>
      </c>
      <c r="E66">
        <v>1.5</v>
      </c>
      <c r="F66">
        <v>2.1</v>
      </c>
      <c r="G66">
        <v>2.1</v>
      </c>
      <c r="H66">
        <v>35</v>
      </c>
      <c r="I66" t="s">
        <v>139</v>
      </c>
      <c r="J66" t="s">
        <v>14</v>
      </c>
      <c r="L66">
        <f t="shared" si="2"/>
        <v>0.7142857142857143</v>
      </c>
      <c r="M66">
        <f t="shared" ref="M66:M97" si="11">11.6*H66</f>
        <v>406</v>
      </c>
      <c r="O66">
        <f t="shared" si="3"/>
        <v>147.9591836734694</v>
      </c>
      <c r="P66">
        <f t="shared" si="4"/>
        <v>197.20000000000002</v>
      </c>
      <c r="Q66">
        <f t="shared" si="5"/>
        <v>147.9591836734694</v>
      </c>
      <c r="S66">
        <f t="shared" si="6"/>
        <v>193.34</v>
      </c>
      <c r="T66">
        <f t="shared" si="7"/>
        <v>70.459183673469397</v>
      </c>
      <c r="U66">
        <f t="shared" si="8"/>
        <v>93.908000000000015</v>
      </c>
      <c r="V66">
        <f t="shared" ref="V66:V97" si="12">IF(L66&lt;=1,T66,U66)</f>
        <v>70.459183673469397</v>
      </c>
    </row>
    <row r="67" spans="1:22">
      <c r="A67" t="s">
        <v>140</v>
      </c>
      <c r="B67" t="s">
        <v>87</v>
      </c>
      <c r="C67" t="s">
        <v>88</v>
      </c>
      <c r="D67">
        <v>92</v>
      </c>
      <c r="E67">
        <v>1.6</v>
      </c>
      <c r="F67">
        <v>2.2000000000000002</v>
      </c>
      <c r="G67">
        <v>2.5</v>
      </c>
      <c r="H67">
        <v>25</v>
      </c>
      <c r="I67" t="s">
        <v>141</v>
      </c>
      <c r="J67" t="s">
        <v>14</v>
      </c>
      <c r="L67">
        <f t="shared" ref="L67:L121" si="13">E67/F67</f>
        <v>0.72727272727272729</v>
      </c>
      <c r="M67">
        <f t="shared" si="11"/>
        <v>290</v>
      </c>
      <c r="O67">
        <f t="shared" ref="O67:O121" si="14">11.6*H67*(L67^N$2)</f>
        <v>111.55522163786627</v>
      </c>
      <c r="P67">
        <f t="shared" ref="P67:P121" si="15">11.6*H67*(3/L67-8+6*L67)</f>
        <v>141.70454545454535</v>
      </c>
      <c r="Q67">
        <f t="shared" ref="Q67:Q121" si="16">IF(L67&lt;=1,O67,P67)</f>
        <v>111.55522163786627</v>
      </c>
      <c r="S67">
        <f t="shared" ref="S67:S121" si="17">138.1*G67/E67</f>
        <v>215.78125</v>
      </c>
      <c r="T67">
        <f t="shared" ref="T67:T121" si="18">S67*(L67^N$2)</f>
        <v>83.005259203606315</v>
      </c>
      <c r="U67">
        <f t="shared" ref="U67:U121" si="19">S67*(3/L67-8+6*L67)</f>
        <v>105.43856534090902</v>
      </c>
      <c r="V67">
        <f t="shared" si="12"/>
        <v>83.005259203606315</v>
      </c>
    </row>
    <row r="68" spans="1:22">
      <c r="A68" t="s">
        <v>142</v>
      </c>
      <c r="B68" t="s">
        <v>87</v>
      </c>
      <c r="C68" t="s">
        <v>88</v>
      </c>
      <c r="D68">
        <v>94</v>
      </c>
      <c r="E68">
        <v>1.5</v>
      </c>
      <c r="F68">
        <v>2.1</v>
      </c>
      <c r="G68">
        <v>2.4</v>
      </c>
      <c r="H68">
        <v>26</v>
      </c>
      <c r="I68" t="s">
        <v>143</v>
      </c>
      <c r="J68" t="s">
        <v>14</v>
      </c>
      <c r="L68">
        <f t="shared" si="13"/>
        <v>0.7142857142857143</v>
      </c>
      <c r="M68">
        <f t="shared" si="11"/>
        <v>301.59999999999997</v>
      </c>
      <c r="O68">
        <f t="shared" si="14"/>
        <v>109.91253644314868</v>
      </c>
      <c r="P68">
        <f t="shared" si="15"/>
        <v>146.49142857142857</v>
      </c>
      <c r="Q68">
        <f t="shared" si="16"/>
        <v>109.91253644314868</v>
      </c>
      <c r="S68">
        <f t="shared" si="17"/>
        <v>220.96</v>
      </c>
      <c r="T68">
        <f t="shared" si="18"/>
        <v>80.524781341107882</v>
      </c>
      <c r="U68">
        <f t="shared" si="19"/>
        <v>107.32342857142859</v>
      </c>
      <c r="V68">
        <f t="shared" si="12"/>
        <v>80.524781341107882</v>
      </c>
    </row>
    <row r="69" spans="1:22">
      <c r="A69" t="s">
        <v>144</v>
      </c>
      <c r="B69" t="s">
        <v>87</v>
      </c>
      <c r="C69" t="s">
        <v>88</v>
      </c>
      <c r="D69">
        <v>94</v>
      </c>
      <c r="E69">
        <v>1.5</v>
      </c>
      <c r="F69">
        <v>2.1</v>
      </c>
      <c r="G69">
        <v>2.4</v>
      </c>
      <c r="H69">
        <v>26</v>
      </c>
      <c r="I69" t="s">
        <v>143</v>
      </c>
      <c r="J69" t="s">
        <v>14</v>
      </c>
      <c r="L69">
        <f t="shared" si="13"/>
        <v>0.7142857142857143</v>
      </c>
      <c r="M69">
        <f t="shared" si="11"/>
        <v>301.59999999999997</v>
      </c>
      <c r="O69">
        <f t="shared" si="14"/>
        <v>109.91253644314868</v>
      </c>
      <c r="P69">
        <f t="shared" si="15"/>
        <v>146.49142857142857</v>
      </c>
      <c r="Q69">
        <f t="shared" si="16"/>
        <v>109.91253644314868</v>
      </c>
      <c r="S69">
        <f t="shared" si="17"/>
        <v>220.96</v>
      </c>
      <c r="T69">
        <f t="shared" si="18"/>
        <v>80.524781341107882</v>
      </c>
      <c r="U69">
        <f t="shared" si="19"/>
        <v>107.32342857142859</v>
      </c>
      <c r="V69">
        <f t="shared" si="12"/>
        <v>80.524781341107882</v>
      </c>
    </row>
    <row r="70" spans="1:22">
      <c r="A70" t="s">
        <v>145</v>
      </c>
      <c r="B70" t="s">
        <v>87</v>
      </c>
      <c r="C70" t="s">
        <v>88</v>
      </c>
      <c r="D70">
        <v>96</v>
      </c>
      <c r="E70">
        <v>1.4</v>
      </c>
      <c r="F70">
        <v>2</v>
      </c>
      <c r="G70">
        <v>2.6</v>
      </c>
      <c r="H70">
        <v>28</v>
      </c>
      <c r="I70" t="s">
        <v>143</v>
      </c>
      <c r="J70" t="s">
        <v>14</v>
      </c>
      <c r="L70">
        <f t="shared" si="13"/>
        <v>0.7</v>
      </c>
      <c r="M70">
        <f t="shared" si="11"/>
        <v>324.8</v>
      </c>
      <c r="O70">
        <f t="shared" si="14"/>
        <v>111.40639999999998</v>
      </c>
      <c r="P70">
        <f t="shared" si="15"/>
        <v>157.75999999999974</v>
      </c>
      <c r="Q70">
        <f t="shared" si="16"/>
        <v>111.40639999999998</v>
      </c>
      <c r="S70">
        <f t="shared" si="17"/>
        <v>256.47142857142859</v>
      </c>
      <c r="T70">
        <f t="shared" si="18"/>
        <v>87.969699999999989</v>
      </c>
      <c r="U70">
        <f t="shared" si="19"/>
        <v>124.57183673469368</v>
      </c>
      <c r="V70">
        <f t="shared" si="12"/>
        <v>87.969699999999989</v>
      </c>
    </row>
    <row r="71" spans="1:22">
      <c r="A71" t="s">
        <v>146</v>
      </c>
      <c r="B71" t="s">
        <v>87</v>
      </c>
      <c r="C71" t="s">
        <v>88</v>
      </c>
      <c r="D71">
        <v>120</v>
      </c>
      <c r="E71">
        <v>1.4</v>
      </c>
      <c r="F71">
        <v>2</v>
      </c>
      <c r="G71">
        <v>2.5</v>
      </c>
      <c r="H71">
        <v>42</v>
      </c>
      <c r="I71" t="s">
        <v>147</v>
      </c>
      <c r="J71" t="s">
        <v>107</v>
      </c>
      <c r="L71">
        <f t="shared" si="13"/>
        <v>0.7</v>
      </c>
      <c r="M71">
        <f t="shared" si="11"/>
        <v>487.2</v>
      </c>
      <c r="O71">
        <f t="shared" si="14"/>
        <v>167.10959999999994</v>
      </c>
      <c r="P71">
        <f t="shared" si="15"/>
        <v>236.63999999999959</v>
      </c>
      <c r="Q71">
        <f t="shared" si="16"/>
        <v>167.10959999999994</v>
      </c>
      <c r="S71">
        <f t="shared" si="17"/>
        <v>246.60714285714286</v>
      </c>
      <c r="T71">
        <f t="shared" si="18"/>
        <v>84.586249999999978</v>
      </c>
      <c r="U71">
        <f t="shared" si="19"/>
        <v>119.78061224489775</v>
      </c>
      <c r="V71">
        <f t="shared" si="12"/>
        <v>84.586249999999978</v>
      </c>
    </row>
    <row r="72" spans="1:22">
      <c r="A72" t="s">
        <v>148</v>
      </c>
      <c r="B72" t="s">
        <v>87</v>
      </c>
      <c r="C72" t="s">
        <v>88</v>
      </c>
      <c r="D72">
        <v>26</v>
      </c>
      <c r="E72">
        <v>2.5</v>
      </c>
      <c r="F72">
        <v>2.8</v>
      </c>
      <c r="G72">
        <v>1</v>
      </c>
      <c r="H72">
        <v>5.5</v>
      </c>
      <c r="I72" t="s">
        <v>149</v>
      </c>
      <c r="J72" t="s">
        <v>90</v>
      </c>
      <c r="L72">
        <f t="shared" si="13"/>
        <v>0.8928571428571429</v>
      </c>
      <c r="M72">
        <f t="shared" si="11"/>
        <v>63.8</v>
      </c>
      <c r="O72">
        <f t="shared" si="14"/>
        <v>45.411579810495631</v>
      </c>
      <c r="P72">
        <f t="shared" si="15"/>
        <v>45.753714285714281</v>
      </c>
      <c r="Q72">
        <f t="shared" si="16"/>
        <v>45.411579810495631</v>
      </c>
      <c r="S72">
        <f t="shared" si="17"/>
        <v>55.239999999999995</v>
      </c>
      <c r="T72">
        <f t="shared" si="18"/>
        <v>39.318740889212833</v>
      </c>
      <c r="U72">
        <f t="shared" si="19"/>
        <v>39.614971428571423</v>
      </c>
      <c r="V72">
        <f t="shared" si="12"/>
        <v>39.318740889212833</v>
      </c>
    </row>
    <row r="73" spans="1:22">
      <c r="A73" t="s">
        <v>150</v>
      </c>
      <c r="B73" t="s">
        <v>87</v>
      </c>
      <c r="C73" t="s">
        <v>88</v>
      </c>
      <c r="D73">
        <v>54</v>
      </c>
      <c r="E73">
        <v>1.5</v>
      </c>
      <c r="F73">
        <v>1.8</v>
      </c>
      <c r="G73">
        <v>1.1000000000000001</v>
      </c>
      <c r="H73">
        <v>12</v>
      </c>
      <c r="I73" t="s">
        <v>151</v>
      </c>
      <c r="J73" t="s">
        <v>90</v>
      </c>
      <c r="L73">
        <f t="shared" si="13"/>
        <v>0.83333333333333326</v>
      </c>
      <c r="M73">
        <f t="shared" si="11"/>
        <v>139.19999999999999</v>
      </c>
      <c r="O73">
        <f t="shared" si="14"/>
        <v>80.555555555555515</v>
      </c>
      <c r="P73">
        <f t="shared" si="15"/>
        <v>83.520000000000067</v>
      </c>
      <c r="Q73">
        <f t="shared" si="16"/>
        <v>80.555555555555515</v>
      </c>
      <c r="S73">
        <f t="shared" si="17"/>
        <v>101.27333333333333</v>
      </c>
      <c r="T73">
        <f t="shared" si="18"/>
        <v>58.607253086419725</v>
      </c>
      <c r="U73">
        <f t="shared" si="19"/>
        <v>60.764000000000053</v>
      </c>
      <c r="V73">
        <f t="shared" si="12"/>
        <v>58.607253086419725</v>
      </c>
    </row>
    <row r="74" spans="1:22">
      <c r="A74" t="s">
        <v>152</v>
      </c>
      <c r="B74" t="s">
        <v>87</v>
      </c>
      <c r="C74" t="s">
        <v>88</v>
      </c>
      <c r="D74">
        <v>52</v>
      </c>
      <c r="E74">
        <v>1.6</v>
      </c>
      <c r="F74">
        <v>1.9</v>
      </c>
      <c r="G74">
        <v>1.2</v>
      </c>
      <c r="H74">
        <v>11</v>
      </c>
      <c r="I74" t="s">
        <v>153</v>
      </c>
      <c r="J74" t="s">
        <v>107</v>
      </c>
      <c r="L74">
        <f t="shared" si="13"/>
        <v>0.8421052631578948</v>
      </c>
      <c r="M74">
        <f t="shared" si="11"/>
        <v>127.6</v>
      </c>
      <c r="O74">
        <f t="shared" si="14"/>
        <v>76.199096078145516</v>
      </c>
      <c r="P74">
        <f t="shared" si="15"/>
        <v>78.490789473684288</v>
      </c>
      <c r="Q74">
        <f t="shared" si="16"/>
        <v>76.199096078145516</v>
      </c>
      <c r="S74">
        <f t="shared" si="17"/>
        <v>103.57499999999999</v>
      </c>
      <c r="T74">
        <f t="shared" si="18"/>
        <v>61.852048403557376</v>
      </c>
      <c r="U74">
        <f t="shared" si="19"/>
        <v>63.712253289473743</v>
      </c>
      <c r="V74">
        <f t="shared" si="12"/>
        <v>61.852048403557376</v>
      </c>
    </row>
    <row r="75" spans="1:22">
      <c r="A75" t="s">
        <v>154</v>
      </c>
      <c r="B75" t="s">
        <v>87</v>
      </c>
      <c r="C75" t="s">
        <v>88</v>
      </c>
      <c r="D75">
        <v>38</v>
      </c>
      <c r="E75">
        <v>2</v>
      </c>
      <c r="F75">
        <v>2.4</v>
      </c>
      <c r="G75">
        <v>0.7</v>
      </c>
      <c r="H75">
        <v>9.1</v>
      </c>
      <c r="I75" t="s">
        <v>155</v>
      </c>
      <c r="J75" t="s">
        <v>90</v>
      </c>
      <c r="L75">
        <f t="shared" si="13"/>
        <v>0.83333333333333337</v>
      </c>
      <c r="M75">
        <f t="shared" si="11"/>
        <v>105.55999999999999</v>
      </c>
      <c r="O75">
        <f t="shared" si="14"/>
        <v>61.087962962962969</v>
      </c>
      <c r="P75">
        <f t="shared" si="15"/>
        <v>63.335999999999956</v>
      </c>
      <c r="Q75">
        <f t="shared" si="16"/>
        <v>61.087962962962969</v>
      </c>
      <c r="S75">
        <f t="shared" si="17"/>
        <v>48.334999999999994</v>
      </c>
      <c r="T75">
        <f t="shared" si="18"/>
        <v>27.971643518518523</v>
      </c>
      <c r="U75">
        <f t="shared" si="19"/>
        <v>29.00099999999998</v>
      </c>
      <c r="V75">
        <f t="shared" si="12"/>
        <v>27.971643518518523</v>
      </c>
    </row>
    <row r="76" spans="1:22">
      <c r="A76" t="s">
        <v>156</v>
      </c>
      <c r="B76" t="s">
        <v>87</v>
      </c>
      <c r="C76" t="s">
        <v>88</v>
      </c>
      <c r="D76">
        <v>22</v>
      </c>
      <c r="E76">
        <v>2.8</v>
      </c>
      <c r="F76">
        <v>3.2</v>
      </c>
      <c r="G76">
        <v>0.8</v>
      </c>
      <c r="H76">
        <v>5</v>
      </c>
      <c r="I76" t="s">
        <v>157</v>
      </c>
      <c r="J76" t="s">
        <v>14</v>
      </c>
      <c r="L76">
        <f t="shared" si="13"/>
        <v>0.87499999999999989</v>
      </c>
      <c r="M76">
        <f t="shared" si="11"/>
        <v>58</v>
      </c>
      <c r="O76">
        <f t="shared" si="14"/>
        <v>38.855468749999979</v>
      </c>
      <c r="P76">
        <f t="shared" si="15"/>
        <v>39.357142857142819</v>
      </c>
      <c r="Q76">
        <f t="shared" si="16"/>
        <v>38.855468749999979</v>
      </c>
      <c r="S76">
        <f t="shared" si="17"/>
        <v>39.457142857142863</v>
      </c>
      <c r="T76">
        <f t="shared" si="18"/>
        <v>26.433203124999991</v>
      </c>
      <c r="U76">
        <f t="shared" si="19"/>
        <v>26.774489795918345</v>
      </c>
      <c r="V76">
        <f t="shared" si="12"/>
        <v>26.433203124999991</v>
      </c>
    </row>
    <row r="77" spans="1:22">
      <c r="A77" t="s">
        <v>158</v>
      </c>
      <c r="B77" t="s">
        <v>87</v>
      </c>
      <c r="C77" t="s">
        <v>88</v>
      </c>
      <c r="D77">
        <v>30</v>
      </c>
      <c r="E77">
        <v>2.2000000000000002</v>
      </c>
      <c r="F77">
        <v>2.6</v>
      </c>
      <c r="G77">
        <v>0.6</v>
      </c>
      <c r="H77">
        <v>6.5</v>
      </c>
      <c r="I77" t="s">
        <v>159</v>
      </c>
      <c r="J77" t="s">
        <v>14</v>
      </c>
      <c r="L77">
        <f t="shared" si="13"/>
        <v>0.84615384615384615</v>
      </c>
      <c r="M77">
        <f t="shared" si="11"/>
        <v>75.399999999999991</v>
      </c>
      <c r="O77">
        <f t="shared" si="14"/>
        <v>45.679289940828397</v>
      </c>
      <c r="P77">
        <f t="shared" si="15"/>
        <v>46.927272727272666</v>
      </c>
      <c r="Q77">
        <f t="shared" si="16"/>
        <v>45.679289940828397</v>
      </c>
      <c r="S77">
        <f t="shared" si="17"/>
        <v>37.663636363636357</v>
      </c>
      <c r="T77">
        <f t="shared" si="18"/>
        <v>22.817614929449245</v>
      </c>
      <c r="U77">
        <f t="shared" si="19"/>
        <v>23.441004450095328</v>
      </c>
      <c r="V77">
        <f t="shared" si="12"/>
        <v>22.817614929449245</v>
      </c>
    </row>
    <row r="78" spans="1:22">
      <c r="A78" t="s">
        <v>160</v>
      </c>
      <c r="B78" t="s">
        <v>87</v>
      </c>
      <c r="C78" t="s">
        <v>88</v>
      </c>
      <c r="D78">
        <v>18</v>
      </c>
      <c r="E78">
        <v>3.5</v>
      </c>
      <c r="F78">
        <v>3.8</v>
      </c>
      <c r="G78">
        <v>0.5</v>
      </c>
      <c r="H78">
        <v>3.5</v>
      </c>
      <c r="I78" t="s">
        <v>161</v>
      </c>
      <c r="J78" t="s">
        <v>90</v>
      </c>
      <c r="L78">
        <f t="shared" si="13"/>
        <v>0.92105263157894746</v>
      </c>
      <c r="M78">
        <f t="shared" si="11"/>
        <v>40.6</v>
      </c>
      <c r="O78">
        <f t="shared" si="14"/>
        <v>31.723374398600388</v>
      </c>
      <c r="P78">
        <f t="shared" si="15"/>
        <v>31.808421052631573</v>
      </c>
      <c r="Q78">
        <f t="shared" si="16"/>
        <v>31.723374398600388</v>
      </c>
      <c r="S78">
        <f t="shared" si="17"/>
        <v>19.728571428571428</v>
      </c>
      <c r="T78">
        <f t="shared" si="18"/>
        <v>15.41519354133256</v>
      </c>
      <c r="U78">
        <f t="shared" si="19"/>
        <v>15.456519871106334</v>
      </c>
      <c r="V78">
        <f t="shared" si="12"/>
        <v>15.41519354133256</v>
      </c>
    </row>
    <row r="79" spans="1:22">
      <c r="A79" t="s">
        <v>162</v>
      </c>
      <c r="B79" t="s">
        <v>87</v>
      </c>
      <c r="C79" t="s">
        <v>88</v>
      </c>
      <c r="D79">
        <v>8.5</v>
      </c>
      <c r="E79">
        <v>5.5</v>
      </c>
      <c r="F79">
        <v>6.2</v>
      </c>
      <c r="G79">
        <v>0.3</v>
      </c>
      <c r="H79">
        <v>2.2000000000000002</v>
      </c>
      <c r="I79" t="s">
        <v>163</v>
      </c>
      <c r="J79" t="s">
        <v>90</v>
      </c>
      <c r="L79">
        <f t="shared" si="13"/>
        <v>0.88709677419354838</v>
      </c>
      <c r="M79">
        <f t="shared" si="11"/>
        <v>25.52</v>
      </c>
      <c r="O79">
        <f t="shared" si="14"/>
        <v>17.815321741465542</v>
      </c>
      <c r="P79">
        <f t="shared" si="15"/>
        <v>17.97625806451612</v>
      </c>
      <c r="Q79">
        <f t="shared" si="16"/>
        <v>17.815321741465542</v>
      </c>
      <c r="S79">
        <f t="shared" si="17"/>
        <v>7.5327272727272723</v>
      </c>
      <c r="T79">
        <f t="shared" si="18"/>
        <v>5.2585407505622497</v>
      </c>
      <c r="U79">
        <f t="shared" si="19"/>
        <v>5.306044254865367</v>
      </c>
      <c r="V79">
        <f t="shared" si="12"/>
        <v>5.2585407505622497</v>
      </c>
    </row>
    <row r="80" spans="1:22">
      <c r="A80" t="s">
        <v>164</v>
      </c>
      <c r="B80" t="s">
        <v>87</v>
      </c>
      <c r="C80" t="s">
        <v>88</v>
      </c>
      <c r="D80">
        <v>65</v>
      </c>
      <c r="E80">
        <v>1.8</v>
      </c>
      <c r="F80">
        <v>2.2000000000000002</v>
      </c>
      <c r="G80">
        <v>0.8</v>
      </c>
      <c r="H80">
        <v>15</v>
      </c>
      <c r="I80" t="s">
        <v>165</v>
      </c>
      <c r="J80" t="s">
        <v>107</v>
      </c>
      <c r="L80">
        <f t="shared" si="13"/>
        <v>0.81818181818181812</v>
      </c>
      <c r="M80">
        <f t="shared" si="11"/>
        <v>174</v>
      </c>
      <c r="O80">
        <f t="shared" si="14"/>
        <v>95.301277235161507</v>
      </c>
      <c r="P80">
        <f t="shared" si="15"/>
        <v>100.18181818181809</v>
      </c>
      <c r="Q80">
        <f t="shared" si="16"/>
        <v>95.301277235161507</v>
      </c>
      <c r="S80">
        <f t="shared" si="17"/>
        <v>61.37777777777778</v>
      </c>
      <c r="T80">
        <f t="shared" si="18"/>
        <v>33.61712997746055</v>
      </c>
      <c r="U80">
        <f t="shared" si="19"/>
        <v>35.338720538720509</v>
      </c>
      <c r="V80">
        <f t="shared" si="12"/>
        <v>33.61712997746055</v>
      </c>
    </row>
    <row r="81" spans="1:22">
      <c r="A81" t="s">
        <v>166</v>
      </c>
      <c r="B81" t="s">
        <v>87</v>
      </c>
      <c r="C81" t="s">
        <v>88</v>
      </c>
      <c r="D81">
        <v>14.5</v>
      </c>
      <c r="E81">
        <v>3.2</v>
      </c>
      <c r="F81">
        <v>4</v>
      </c>
      <c r="G81">
        <v>0.4</v>
      </c>
      <c r="H81">
        <v>4</v>
      </c>
      <c r="I81" t="s">
        <v>167</v>
      </c>
      <c r="J81" t="s">
        <v>90</v>
      </c>
      <c r="L81">
        <f t="shared" si="13"/>
        <v>0.8</v>
      </c>
      <c r="M81">
        <f t="shared" si="11"/>
        <v>46.4</v>
      </c>
      <c r="O81">
        <f t="shared" si="14"/>
        <v>23.756800000000005</v>
      </c>
      <c r="P81">
        <f t="shared" si="15"/>
        <v>25.520000000000032</v>
      </c>
      <c r="Q81">
        <f t="shared" si="16"/>
        <v>23.756800000000005</v>
      </c>
      <c r="S81">
        <f t="shared" si="17"/>
        <v>17.262499999999999</v>
      </c>
      <c r="T81">
        <f t="shared" si="18"/>
        <v>8.8384000000000018</v>
      </c>
      <c r="U81">
        <f t="shared" si="19"/>
        <v>9.4943750000000122</v>
      </c>
      <c r="V81">
        <f t="shared" si="12"/>
        <v>8.8384000000000018</v>
      </c>
    </row>
    <row r="82" spans="1:22">
      <c r="A82" t="s">
        <v>168</v>
      </c>
      <c r="B82" t="s">
        <v>87</v>
      </c>
      <c r="C82" t="s">
        <v>88</v>
      </c>
      <c r="D82">
        <v>32</v>
      </c>
      <c r="E82">
        <v>2.2000000000000002</v>
      </c>
      <c r="F82">
        <v>2.8</v>
      </c>
      <c r="G82">
        <v>0.6</v>
      </c>
      <c r="H82">
        <v>8.5</v>
      </c>
      <c r="I82" t="s">
        <v>169</v>
      </c>
      <c r="J82" t="s">
        <v>107</v>
      </c>
      <c r="L82">
        <f t="shared" si="13"/>
        <v>0.78571428571428581</v>
      </c>
      <c r="M82">
        <f t="shared" si="11"/>
        <v>98.6</v>
      </c>
      <c r="O82">
        <f t="shared" si="14"/>
        <v>47.826749271137047</v>
      </c>
      <c r="P82">
        <f t="shared" si="15"/>
        <v>52.501298701298815</v>
      </c>
      <c r="Q82">
        <f t="shared" si="16"/>
        <v>47.826749271137047</v>
      </c>
      <c r="S82">
        <f t="shared" si="17"/>
        <v>37.663636363636357</v>
      </c>
      <c r="T82">
        <f t="shared" si="18"/>
        <v>18.269059766763853</v>
      </c>
      <c r="U82">
        <f t="shared" si="19"/>
        <v>20.054663518299922</v>
      </c>
      <c r="V82">
        <f t="shared" si="12"/>
        <v>18.269059766763853</v>
      </c>
    </row>
    <row r="83" spans="1:22">
      <c r="A83" t="s">
        <v>170</v>
      </c>
      <c r="B83" t="s">
        <v>87</v>
      </c>
      <c r="C83" t="s">
        <v>88</v>
      </c>
      <c r="D83">
        <v>12</v>
      </c>
      <c r="E83">
        <v>4.5</v>
      </c>
      <c r="F83">
        <v>5</v>
      </c>
      <c r="G83">
        <v>0.5</v>
      </c>
      <c r="H83">
        <v>3</v>
      </c>
      <c r="I83" t="s">
        <v>171</v>
      </c>
      <c r="J83" t="s">
        <v>14</v>
      </c>
      <c r="L83">
        <f t="shared" si="13"/>
        <v>0.9</v>
      </c>
      <c r="M83">
        <f t="shared" si="11"/>
        <v>34.799999999999997</v>
      </c>
      <c r="O83">
        <f t="shared" si="14"/>
        <v>25.369200000000003</v>
      </c>
      <c r="P83">
        <f t="shared" si="15"/>
        <v>25.52</v>
      </c>
      <c r="Q83">
        <f t="shared" si="16"/>
        <v>25.369200000000003</v>
      </c>
      <c r="S83">
        <f t="shared" si="17"/>
        <v>15.344444444444443</v>
      </c>
      <c r="T83">
        <f t="shared" si="18"/>
        <v>11.1861</v>
      </c>
      <c r="U83">
        <f t="shared" si="19"/>
        <v>11.252592592592592</v>
      </c>
      <c r="V83">
        <f t="shared" si="12"/>
        <v>11.1861</v>
      </c>
    </row>
    <row r="84" spans="1:22">
      <c r="A84" t="s">
        <v>172</v>
      </c>
      <c r="B84" t="s">
        <v>87</v>
      </c>
      <c r="C84" t="s">
        <v>88</v>
      </c>
      <c r="D84">
        <v>20</v>
      </c>
      <c r="E84">
        <v>2.9</v>
      </c>
      <c r="F84">
        <v>3.3</v>
      </c>
      <c r="G84">
        <v>0.9</v>
      </c>
      <c r="H84">
        <v>4.8</v>
      </c>
      <c r="I84" t="s">
        <v>173</v>
      </c>
      <c r="J84" t="s">
        <v>14</v>
      </c>
      <c r="L84">
        <f t="shared" si="13"/>
        <v>0.87878787878787878</v>
      </c>
      <c r="M84">
        <f t="shared" si="11"/>
        <v>55.68</v>
      </c>
      <c r="O84">
        <f t="shared" si="14"/>
        <v>37.78778195174889</v>
      </c>
      <c r="P84">
        <f t="shared" si="15"/>
        <v>38.225454545454525</v>
      </c>
      <c r="Q84">
        <f t="shared" si="16"/>
        <v>37.78778195174889</v>
      </c>
      <c r="S84">
        <f t="shared" si="17"/>
        <v>42.858620689655169</v>
      </c>
      <c r="T84">
        <f t="shared" si="18"/>
        <v>29.086426245930372</v>
      </c>
      <c r="U84">
        <f t="shared" si="19"/>
        <v>29.423316398227204</v>
      </c>
      <c r="V84">
        <f t="shared" si="12"/>
        <v>29.086426245930372</v>
      </c>
    </row>
    <row r="85" spans="1:22">
      <c r="A85" t="s">
        <v>174</v>
      </c>
      <c r="B85" t="s">
        <v>87</v>
      </c>
      <c r="C85" t="s">
        <v>88</v>
      </c>
      <c r="D85">
        <v>13</v>
      </c>
      <c r="E85">
        <v>4</v>
      </c>
      <c r="F85">
        <v>4.5</v>
      </c>
      <c r="G85">
        <v>0.7</v>
      </c>
      <c r="H85">
        <v>3.2</v>
      </c>
      <c r="I85" t="s">
        <v>175</v>
      </c>
      <c r="J85" t="s">
        <v>14</v>
      </c>
      <c r="L85">
        <f t="shared" si="13"/>
        <v>0.88888888888888884</v>
      </c>
      <c r="M85">
        <f t="shared" si="11"/>
        <v>37.119999999999997</v>
      </c>
      <c r="O85">
        <f t="shared" si="14"/>
        <v>26.070562414266114</v>
      </c>
      <c r="P85">
        <f t="shared" si="15"/>
        <v>26.293333333333319</v>
      </c>
      <c r="Q85">
        <f t="shared" si="16"/>
        <v>26.070562414266114</v>
      </c>
      <c r="S85">
        <f t="shared" si="17"/>
        <v>24.167499999999997</v>
      </c>
      <c r="T85">
        <f t="shared" si="18"/>
        <v>16.973607681755826</v>
      </c>
      <c r="U85">
        <f t="shared" si="19"/>
        <v>17.118645833333325</v>
      </c>
      <c r="V85">
        <f t="shared" si="12"/>
        <v>16.973607681755826</v>
      </c>
    </row>
    <row r="86" spans="1:22">
      <c r="A86" t="s">
        <v>176</v>
      </c>
      <c r="B86" t="s">
        <v>87</v>
      </c>
      <c r="C86" t="s">
        <v>88</v>
      </c>
      <c r="D86">
        <v>6</v>
      </c>
      <c r="E86">
        <v>8.5</v>
      </c>
      <c r="F86">
        <v>9.1999999999999993</v>
      </c>
      <c r="G86">
        <v>1.1000000000000001</v>
      </c>
      <c r="H86">
        <v>1.2</v>
      </c>
      <c r="I86" t="s">
        <v>177</v>
      </c>
      <c r="J86" t="s">
        <v>14</v>
      </c>
      <c r="L86">
        <f t="shared" si="13"/>
        <v>0.92391304347826098</v>
      </c>
      <c r="M86">
        <f t="shared" si="11"/>
        <v>13.92</v>
      </c>
      <c r="O86">
        <f t="shared" si="14"/>
        <v>10.978235185337391</v>
      </c>
      <c r="P86">
        <f t="shared" si="15"/>
        <v>11.004276214833762</v>
      </c>
      <c r="Q86">
        <f t="shared" si="16"/>
        <v>10.978235185337391</v>
      </c>
      <c r="S86">
        <f t="shared" si="17"/>
        <v>17.871764705882352</v>
      </c>
      <c r="T86">
        <f t="shared" si="18"/>
        <v>14.094858916536538</v>
      </c>
      <c r="U86">
        <f t="shared" si="19"/>
        <v>14.128292763652778</v>
      </c>
      <c r="V86">
        <f t="shared" si="12"/>
        <v>14.094858916536538</v>
      </c>
    </row>
    <row r="87" spans="1:22">
      <c r="A87" t="s">
        <v>178</v>
      </c>
      <c r="B87" t="s">
        <v>87</v>
      </c>
      <c r="C87" t="s">
        <v>88</v>
      </c>
      <c r="D87">
        <v>3.4</v>
      </c>
      <c r="E87">
        <v>12</v>
      </c>
      <c r="F87">
        <v>14</v>
      </c>
      <c r="G87">
        <v>0.3</v>
      </c>
      <c r="H87">
        <v>0.9</v>
      </c>
      <c r="I87" t="s">
        <v>179</v>
      </c>
      <c r="J87" t="s">
        <v>14</v>
      </c>
      <c r="L87">
        <f t="shared" si="13"/>
        <v>0.8571428571428571</v>
      </c>
      <c r="M87">
        <f t="shared" si="11"/>
        <v>10.44</v>
      </c>
      <c r="O87">
        <f t="shared" si="14"/>
        <v>6.5744606413994156</v>
      </c>
      <c r="P87">
        <f t="shared" si="15"/>
        <v>6.7114285714285655</v>
      </c>
      <c r="Q87">
        <f t="shared" si="16"/>
        <v>6.5744606413994156</v>
      </c>
      <c r="S87">
        <f t="shared" si="17"/>
        <v>3.4525000000000001</v>
      </c>
      <c r="T87">
        <f t="shared" si="18"/>
        <v>2.1741690962099125</v>
      </c>
      <c r="U87">
        <f t="shared" si="19"/>
        <v>2.2194642857142841</v>
      </c>
      <c r="V87">
        <f t="shared" si="12"/>
        <v>2.1741690962099125</v>
      </c>
    </row>
    <row r="88" spans="1:22">
      <c r="A88" t="s">
        <v>180</v>
      </c>
      <c r="B88" t="s">
        <v>87</v>
      </c>
      <c r="C88" t="s">
        <v>88</v>
      </c>
      <c r="D88">
        <v>38</v>
      </c>
      <c r="E88">
        <v>2.1</v>
      </c>
      <c r="F88">
        <v>2.5</v>
      </c>
      <c r="G88">
        <v>0.8</v>
      </c>
      <c r="H88">
        <v>8.5</v>
      </c>
      <c r="I88" t="s">
        <v>181</v>
      </c>
      <c r="J88" t="s">
        <v>14</v>
      </c>
      <c r="L88">
        <f t="shared" si="13"/>
        <v>0.84000000000000008</v>
      </c>
      <c r="M88">
        <f t="shared" si="11"/>
        <v>98.6</v>
      </c>
      <c r="O88">
        <f t="shared" si="14"/>
        <v>58.440614400000008</v>
      </c>
      <c r="P88">
        <f t="shared" si="15"/>
        <v>60.286857142857208</v>
      </c>
      <c r="Q88">
        <f t="shared" si="16"/>
        <v>58.440614400000008</v>
      </c>
      <c r="S88">
        <f t="shared" si="17"/>
        <v>52.609523809523807</v>
      </c>
      <c r="T88">
        <f t="shared" si="18"/>
        <v>31.181875200000004</v>
      </c>
      <c r="U88">
        <f t="shared" si="19"/>
        <v>32.166965986394594</v>
      </c>
      <c r="V88">
        <f t="shared" si="12"/>
        <v>31.181875200000004</v>
      </c>
    </row>
    <row r="89" spans="1:22">
      <c r="A89" t="s">
        <v>182</v>
      </c>
      <c r="B89" t="s">
        <v>87</v>
      </c>
      <c r="C89" t="s">
        <v>88</v>
      </c>
      <c r="D89">
        <v>2.2000000000000002</v>
      </c>
      <c r="E89">
        <v>15</v>
      </c>
      <c r="F89">
        <v>17</v>
      </c>
      <c r="G89">
        <v>0.25</v>
      </c>
      <c r="H89">
        <v>0.6</v>
      </c>
      <c r="I89" t="s">
        <v>183</v>
      </c>
      <c r="J89" t="s">
        <v>14</v>
      </c>
      <c r="L89">
        <f t="shared" si="13"/>
        <v>0.88235294117647056</v>
      </c>
      <c r="M89">
        <f t="shared" si="11"/>
        <v>6.96</v>
      </c>
      <c r="O89">
        <f t="shared" si="14"/>
        <v>4.7811927539181758</v>
      </c>
      <c r="P89">
        <f t="shared" si="15"/>
        <v>4.8310588235294132</v>
      </c>
      <c r="Q89">
        <f t="shared" si="16"/>
        <v>4.7811927539181758</v>
      </c>
      <c r="S89">
        <f t="shared" si="17"/>
        <v>2.3016666666666667</v>
      </c>
      <c r="T89">
        <f t="shared" si="18"/>
        <v>1.5811367799715041</v>
      </c>
      <c r="U89">
        <f t="shared" si="19"/>
        <v>1.5976274509803927</v>
      </c>
      <c r="V89">
        <f t="shared" si="12"/>
        <v>1.5811367799715041</v>
      </c>
    </row>
    <row r="90" spans="1:22">
      <c r="A90" t="s">
        <v>184</v>
      </c>
      <c r="B90" t="s">
        <v>87</v>
      </c>
      <c r="C90" t="s">
        <v>88</v>
      </c>
      <c r="D90">
        <v>10</v>
      </c>
      <c r="E90">
        <v>5.2</v>
      </c>
      <c r="F90">
        <v>6</v>
      </c>
      <c r="G90">
        <v>0.4</v>
      </c>
      <c r="H90">
        <v>2.5</v>
      </c>
      <c r="I90" t="s">
        <v>185</v>
      </c>
      <c r="J90" t="s">
        <v>14</v>
      </c>
      <c r="L90">
        <f t="shared" si="13"/>
        <v>0.8666666666666667</v>
      </c>
      <c r="M90">
        <f t="shared" si="11"/>
        <v>29</v>
      </c>
      <c r="O90">
        <f t="shared" si="14"/>
        <v>18.877925925925929</v>
      </c>
      <c r="P90">
        <f t="shared" si="15"/>
        <v>19.184615384615395</v>
      </c>
      <c r="Q90">
        <f t="shared" si="16"/>
        <v>18.877925925925929</v>
      </c>
      <c r="S90">
        <f t="shared" si="17"/>
        <v>10.623076923076923</v>
      </c>
      <c r="T90">
        <f t="shared" si="18"/>
        <v>6.9152296296296303</v>
      </c>
      <c r="U90">
        <f t="shared" si="19"/>
        <v>7.0275739644970443</v>
      </c>
      <c r="V90">
        <f t="shared" si="12"/>
        <v>6.9152296296296303</v>
      </c>
    </row>
    <row r="91" spans="1:22">
      <c r="A91" t="s">
        <v>186</v>
      </c>
      <c r="B91" t="s">
        <v>87</v>
      </c>
      <c r="C91" t="s">
        <v>88</v>
      </c>
      <c r="D91">
        <v>36</v>
      </c>
      <c r="E91">
        <v>2.2000000000000002</v>
      </c>
      <c r="F91">
        <v>2.5</v>
      </c>
      <c r="G91">
        <v>0.8</v>
      </c>
      <c r="H91">
        <v>8.8000000000000007</v>
      </c>
      <c r="I91" t="s">
        <v>187</v>
      </c>
      <c r="J91" t="s">
        <v>14</v>
      </c>
      <c r="L91">
        <f t="shared" si="13"/>
        <v>0.88000000000000012</v>
      </c>
      <c r="M91">
        <f t="shared" si="11"/>
        <v>102.08</v>
      </c>
      <c r="O91">
        <f t="shared" si="14"/>
        <v>69.564661760000035</v>
      </c>
      <c r="P91">
        <f t="shared" si="15"/>
        <v>70.342400000000026</v>
      </c>
      <c r="Q91">
        <f t="shared" si="16"/>
        <v>69.564661760000035</v>
      </c>
      <c r="S91">
        <f t="shared" si="17"/>
        <v>50.218181818181819</v>
      </c>
      <c r="T91">
        <f t="shared" si="18"/>
        <v>34.222284800000018</v>
      </c>
      <c r="U91">
        <f t="shared" si="19"/>
        <v>34.60489256198349</v>
      </c>
      <c r="V91">
        <f t="shared" si="12"/>
        <v>34.222284800000018</v>
      </c>
    </row>
    <row r="92" spans="1:22">
      <c r="A92" t="s">
        <v>188</v>
      </c>
      <c r="B92" t="s">
        <v>87</v>
      </c>
      <c r="C92" t="s">
        <v>189</v>
      </c>
      <c r="D92">
        <v>203</v>
      </c>
      <c r="E92">
        <v>2</v>
      </c>
      <c r="F92">
        <v>2</v>
      </c>
      <c r="G92">
        <v>2.8</v>
      </c>
      <c r="H92">
        <v>30</v>
      </c>
      <c r="I92" t="s">
        <v>190</v>
      </c>
      <c r="J92" t="s">
        <v>90</v>
      </c>
      <c r="L92">
        <f t="shared" si="13"/>
        <v>1</v>
      </c>
      <c r="M92">
        <f t="shared" si="11"/>
        <v>348</v>
      </c>
      <c r="O92">
        <f t="shared" si="14"/>
        <v>348</v>
      </c>
      <c r="P92">
        <f t="shared" si="15"/>
        <v>348</v>
      </c>
      <c r="Q92">
        <f t="shared" si="16"/>
        <v>348</v>
      </c>
      <c r="S92">
        <f t="shared" si="17"/>
        <v>193.33999999999997</v>
      </c>
      <c r="T92">
        <f t="shared" si="18"/>
        <v>193.33999999999997</v>
      </c>
      <c r="U92">
        <f t="shared" si="19"/>
        <v>193.33999999999997</v>
      </c>
      <c r="V92">
        <f t="shared" si="12"/>
        <v>193.33999999999997</v>
      </c>
    </row>
    <row r="93" spans="1:22">
      <c r="A93" t="s">
        <v>191</v>
      </c>
      <c r="B93" t="s">
        <v>87</v>
      </c>
      <c r="C93" t="s">
        <v>189</v>
      </c>
      <c r="D93">
        <v>250</v>
      </c>
      <c r="E93">
        <v>1.2</v>
      </c>
      <c r="F93">
        <v>1.3</v>
      </c>
      <c r="G93">
        <v>1.8</v>
      </c>
      <c r="H93">
        <v>40</v>
      </c>
      <c r="I93" t="s">
        <v>192</v>
      </c>
      <c r="J93" t="s">
        <v>193</v>
      </c>
      <c r="L93">
        <f t="shared" si="13"/>
        <v>0.92307692307692302</v>
      </c>
      <c r="M93">
        <f t="shared" si="11"/>
        <v>464</v>
      </c>
      <c r="O93">
        <f t="shared" si="14"/>
        <v>364.94856622667265</v>
      </c>
      <c r="P93">
        <f t="shared" si="15"/>
        <v>365.84615384615381</v>
      </c>
      <c r="Q93">
        <f t="shared" si="16"/>
        <v>364.94856622667265</v>
      </c>
      <c r="S93">
        <f t="shared" si="17"/>
        <v>207.15</v>
      </c>
      <c r="T93">
        <f t="shared" si="18"/>
        <v>162.92908511606734</v>
      </c>
      <c r="U93">
        <f t="shared" si="19"/>
        <v>163.32980769230767</v>
      </c>
      <c r="V93">
        <f t="shared" si="12"/>
        <v>162.92908511606734</v>
      </c>
    </row>
    <row r="94" spans="1:22">
      <c r="A94" t="s">
        <v>194</v>
      </c>
      <c r="B94" t="s">
        <v>87</v>
      </c>
      <c r="C94" t="s">
        <v>189</v>
      </c>
      <c r="D94">
        <v>310</v>
      </c>
      <c r="E94">
        <v>1</v>
      </c>
      <c r="F94">
        <v>1.1000000000000001</v>
      </c>
      <c r="G94">
        <v>2.5</v>
      </c>
      <c r="H94">
        <v>55</v>
      </c>
      <c r="I94" t="s">
        <v>195</v>
      </c>
      <c r="J94" t="s">
        <v>107</v>
      </c>
      <c r="L94">
        <f t="shared" si="13"/>
        <v>0.90909090909090906</v>
      </c>
      <c r="M94">
        <f t="shared" si="11"/>
        <v>638</v>
      </c>
      <c r="O94">
        <f t="shared" si="14"/>
        <v>479.33884297520655</v>
      </c>
      <c r="P94">
        <f t="shared" si="15"/>
        <v>481.4000000000002</v>
      </c>
      <c r="Q94">
        <f t="shared" si="16"/>
        <v>479.33884297520655</v>
      </c>
      <c r="S94">
        <f t="shared" si="17"/>
        <v>345.25</v>
      </c>
      <c r="T94">
        <f t="shared" si="18"/>
        <v>259.39143501126966</v>
      </c>
      <c r="U94">
        <f t="shared" si="19"/>
        <v>260.50681818181829</v>
      </c>
      <c r="V94">
        <f t="shared" si="12"/>
        <v>259.39143501126966</v>
      </c>
    </row>
    <row r="95" spans="1:22">
      <c r="A95" t="s">
        <v>196</v>
      </c>
      <c r="B95" t="s">
        <v>87</v>
      </c>
      <c r="C95" t="s">
        <v>189</v>
      </c>
      <c r="D95">
        <v>224</v>
      </c>
      <c r="E95">
        <v>1.6</v>
      </c>
      <c r="F95">
        <v>1.7</v>
      </c>
      <c r="G95">
        <v>1.9</v>
      </c>
      <c r="H95">
        <v>35</v>
      </c>
      <c r="I95" t="s">
        <v>197</v>
      </c>
      <c r="J95" t="s">
        <v>14</v>
      </c>
      <c r="L95">
        <f t="shared" si="13"/>
        <v>0.94117647058823539</v>
      </c>
      <c r="M95">
        <f t="shared" si="11"/>
        <v>406</v>
      </c>
      <c r="O95">
        <f t="shared" si="14"/>
        <v>338.48483614899254</v>
      </c>
      <c r="P95">
        <f t="shared" si="15"/>
        <v>338.83088235294133</v>
      </c>
      <c r="Q95">
        <f t="shared" si="16"/>
        <v>338.48483614899254</v>
      </c>
      <c r="S95">
        <f t="shared" si="17"/>
        <v>163.99374999999998</v>
      </c>
      <c r="T95">
        <f t="shared" si="18"/>
        <v>136.72265418278039</v>
      </c>
      <c r="U95">
        <f t="shared" si="19"/>
        <v>136.8624310661765</v>
      </c>
      <c r="V95">
        <f t="shared" si="12"/>
        <v>136.72265418278039</v>
      </c>
    </row>
    <row r="96" spans="1:22">
      <c r="A96" t="s">
        <v>198</v>
      </c>
      <c r="B96" t="s">
        <v>87</v>
      </c>
      <c r="C96" t="s">
        <v>189</v>
      </c>
      <c r="D96">
        <v>210</v>
      </c>
      <c r="E96">
        <v>1.8</v>
      </c>
      <c r="F96">
        <v>1.9</v>
      </c>
      <c r="G96">
        <v>2.2000000000000002</v>
      </c>
      <c r="H96">
        <v>32</v>
      </c>
      <c r="I96" t="s">
        <v>199</v>
      </c>
      <c r="J96" t="s">
        <v>14</v>
      </c>
      <c r="L96">
        <f t="shared" si="13"/>
        <v>0.94736842105263164</v>
      </c>
      <c r="M96">
        <f t="shared" si="11"/>
        <v>371.2</v>
      </c>
      <c r="O96">
        <f t="shared" si="14"/>
        <v>315.620119550955</v>
      </c>
      <c r="P96">
        <f t="shared" si="15"/>
        <v>315.84561403508746</v>
      </c>
      <c r="Q96">
        <f t="shared" si="16"/>
        <v>315.620119550955</v>
      </c>
      <c r="S96">
        <f t="shared" si="17"/>
        <v>168.78888888888889</v>
      </c>
      <c r="T96">
        <f t="shared" si="18"/>
        <v>143.51608106137923</v>
      </c>
      <c r="U96">
        <f t="shared" si="19"/>
        <v>143.61861598440535</v>
      </c>
      <c r="V96">
        <f t="shared" si="12"/>
        <v>143.51608106137923</v>
      </c>
    </row>
    <row r="97" spans="1:22">
      <c r="A97" t="s">
        <v>200</v>
      </c>
      <c r="B97" t="s">
        <v>87</v>
      </c>
      <c r="C97" t="s">
        <v>189</v>
      </c>
      <c r="D97">
        <v>161</v>
      </c>
      <c r="E97">
        <v>2.2000000000000002</v>
      </c>
      <c r="F97">
        <v>2.2999999999999998</v>
      </c>
      <c r="G97">
        <v>1.5</v>
      </c>
      <c r="H97">
        <v>25</v>
      </c>
      <c r="I97" t="s">
        <v>201</v>
      </c>
      <c r="J97" t="s">
        <v>14</v>
      </c>
      <c r="L97">
        <f t="shared" si="13"/>
        <v>0.95652173913043492</v>
      </c>
      <c r="M97">
        <f t="shared" si="11"/>
        <v>290</v>
      </c>
      <c r="O97">
        <f t="shared" si="14"/>
        <v>253.79469055642323</v>
      </c>
      <c r="P97">
        <f t="shared" si="15"/>
        <v>253.89328063241109</v>
      </c>
      <c r="Q97">
        <f t="shared" si="16"/>
        <v>253.79469055642323</v>
      </c>
      <c r="S97">
        <f t="shared" si="17"/>
        <v>94.159090909090892</v>
      </c>
      <c r="T97">
        <f t="shared" si="18"/>
        <v>82.403714966713267</v>
      </c>
      <c r="U97">
        <f t="shared" si="19"/>
        <v>82.43572583542938</v>
      </c>
      <c r="V97">
        <f t="shared" si="12"/>
        <v>82.403714966713267</v>
      </c>
    </row>
    <row r="98" spans="1:22">
      <c r="A98" t="s">
        <v>202</v>
      </c>
      <c r="B98" t="s">
        <v>87</v>
      </c>
      <c r="C98" t="s">
        <v>189</v>
      </c>
      <c r="D98">
        <v>103</v>
      </c>
      <c r="E98">
        <v>3.5</v>
      </c>
      <c r="F98">
        <v>3.5</v>
      </c>
      <c r="G98">
        <v>2</v>
      </c>
      <c r="H98">
        <v>15</v>
      </c>
      <c r="I98" t="s">
        <v>190</v>
      </c>
      <c r="J98" t="s">
        <v>14</v>
      </c>
      <c r="L98">
        <f t="shared" si="13"/>
        <v>1</v>
      </c>
      <c r="M98">
        <f t="shared" ref="M98:M121" si="20">11.6*H98</f>
        <v>174</v>
      </c>
      <c r="O98">
        <f t="shared" si="14"/>
        <v>174</v>
      </c>
      <c r="P98">
        <f t="shared" si="15"/>
        <v>174</v>
      </c>
      <c r="Q98">
        <f t="shared" si="16"/>
        <v>174</v>
      </c>
      <c r="S98">
        <f t="shared" si="17"/>
        <v>78.914285714285711</v>
      </c>
      <c r="T98">
        <f t="shared" si="18"/>
        <v>78.914285714285711</v>
      </c>
      <c r="U98">
        <f t="shared" si="19"/>
        <v>78.914285714285711</v>
      </c>
      <c r="V98">
        <f t="shared" ref="V98:V129" si="21">IF(L98&lt;=1,T98,U98)</f>
        <v>78.914285714285711</v>
      </c>
    </row>
    <row r="99" spans="1:22">
      <c r="A99" t="s">
        <v>203</v>
      </c>
      <c r="B99" t="s">
        <v>87</v>
      </c>
      <c r="C99" t="s">
        <v>189</v>
      </c>
      <c r="D99">
        <v>115</v>
      </c>
      <c r="E99">
        <v>2.8</v>
      </c>
      <c r="F99">
        <v>3</v>
      </c>
      <c r="G99">
        <v>1.2</v>
      </c>
      <c r="H99">
        <v>18</v>
      </c>
      <c r="I99" t="s">
        <v>204</v>
      </c>
      <c r="J99" t="s">
        <v>14</v>
      </c>
      <c r="L99">
        <f t="shared" si="13"/>
        <v>0.93333333333333324</v>
      </c>
      <c r="M99">
        <f t="shared" si="20"/>
        <v>208.79999999999998</v>
      </c>
      <c r="O99">
        <f t="shared" si="14"/>
        <v>169.76213333333325</v>
      </c>
      <c r="P99">
        <f t="shared" si="15"/>
        <v>170.02285714285708</v>
      </c>
      <c r="Q99">
        <f t="shared" si="16"/>
        <v>169.76213333333325</v>
      </c>
      <c r="S99">
        <f t="shared" si="17"/>
        <v>59.18571428571429</v>
      </c>
      <c r="T99">
        <f t="shared" si="18"/>
        <v>48.120177777777769</v>
      </c>
      <c r="U99">
        <f t="shared" si="19"/>
        <v>48.194081632653052</v>
      </c>
      <c r="V99">
        <f t="shared" si="21"/>
        <v>48.120177777777769</v>
      </c>
    </row>
    <row r="100" spans="1:22">
      <c r="A100" t="s">
        <v>205</v>
      </c>
      <c r="B100" t="s">
        <v>87</v>
      </c>
      <c r="C100" t="s">
        <v>189</v>
      </c>
      <c r="D100">
        <v>92</v>
      </c>
      <c r="E100">
        <v>3.2</v>
      </c>
      <c r="F100">
        <v>3.4</v>
      </c>
      <c r="G100">
        <v>1.1000000000000001</v>
      </c>
      <c r="H100">
        <v>14</v>
      </c>
      <c r="I100" t="s">
        <v>206</v>
      </c>
      <c r="J100" t="s">
        <v>14</v>
      </c>
      <c r="L100">
        <f t="shared" si="13"/>
        <v>0.94117647058823539</v>
      </c>
      <c r="M100">
        <f t="shared" si="20"/>
        <v>162.4</v>
      </c>
      <c r="O100">
        <f t="shared" si="14"/>
        <v>135.39393445959703</v>
      </c>
      <c r="P100">
        <f t="shared" si="15"/>
        <v>135.53235294117653</v>
      </c>
      <c r="Q100">
        <f t="shared" si="16"/>
        <v>135.39393445959703</v>
      </c>
      <c r="S100">
        <f t="shared" si="17"/>
        <v>47.471874999999997</v>
      </c>
      <c r="T100">
        <f t="shared" si="18"/>
        <v>39.577610421331173</v>
      </c>
      <c r="U100">
        <f t="shared" si="19"/>
        <v>39.618072150735308</v>
      </c>
      <c r="V100">
        <f t="shared" si="21"/>
        <v>39.577610421331173</v>
      </c>
    </row>
    <row r="101" spans="1:22">
      <c r="A101" t="s">
        <v>207</v>
      </c>
      <c r="B101" t="s">
        <v>87</v>
      </c>
      <c r="C101" t="s">
        <v>189</v>
      </c>
      <c r="D101">
        <v>180</v>
      </c>
      <c r="E101">
        <v>1.9</v>
      </c>
      <c r="F101">
        <v>2.1</v>
      </c>
      <c r="G101">
        <v>1.7</v>
      </c>
      <c r="H101">
        <v>28</v>
      </c>
      <c r="I101" t="s">
        <v>208</v>
      </c>
      <c r="J101" t="s">
        <v>14</v>
      </c>
      <c r="L101">
        <f t="shared" si="13"/>
        <v>0.90476190476190466</v>
      </c>
      <c r="M101">
        <f t="shared" si="20"/>
        <v>324.8</v>
      </c>
      <c r="O101">
        <f t="shared" si="14"/>
        <v>240.55752078609217</v>
      </c>
      <c r="P101">
        <f t="shared" si="15"/>
        <v>241.76842105263142</v>
      </c>
      <c r="Q101">
        <f t="shared" si="16"/>
        <v>240.55752078609217</v>
      </c>
      <c r="S101">
        <f t="shared" si="17"/>
        <v>123.56315789473683</v>
      </c>
      <c r="T101">
        <f t="shared" si="18"/>
        <v>91.514922794514604</v>
      </c>
      <c r="U101">
        <f t="shared" si="19"/>
        <v>91.975583696082239</v>
      </c>
      <c r="V101">
        <f t="shared" si="21"/>
        <v>91.514922794514604</v>
      </c>
    </row>
    <row r="102" spans="1:22">
      <c r="A102" t="s">
        <v>209</v>
      </c>
      <c r="B102" t="s">
        <v>87</v>
      </c>
      <c r="C102" t="s">
        <v>12</v>
      </c>
      <c r="D102">
        <v>18.3</v>
      </c>
      <c r="E102">
        <v>5.7</v>
      </c>
      <c r="F102">
        <v>5.7</v>
      </c>
      <c r="G102">
        <v>1.5</v>
      </c>
      <c r="H102">
        <v>3.1</v>
      </c>
      <c r="I102" t="s">
        <v>82</v>
      </c>
      <c r="J102" t="s">
        <v>14</v>
      </c>
      <c r="L102">
        <f t="shared" si="13"/>
        <v>1</v>
      </c>
      <c r="M102">
        <f t="shared" si="20"/>
        <v>35.96</v>
      </c>
      <c r="O102">
        <f t="shared" si="14"/>
        <v>35.96</v>
      </c>
      <c r="P102">
        <f t="shared" si="15"/>
        <v>35.96</v>
      </c>
      <c r="Q102">
        <f t="shared" si="16"/>
        <v>35.96</v>
      </c>
      <c r="S102">
        <f t="shared" si="17"/>
        <v>36.34210526315789</v>
      </c>
      <c r="T102">
        <f t="shared" si="18"/>
        <v>36.34210526315789</v>
      </c>
      <c r="U102">
        <f t="shared" si="19"/>
        <v>36.34210526315789</v>
      </c>
      <c r="V102">
        <f t="shared" si="21"/>
        <v>36.34210526315789</v>
      </c>
    </row>
    <row r="103" spans="1:22">
      <c r="A103" t="s">
        <v>210</v>
      </c>
      <c r="B103" t="s">
        <v>87</v>
      </c>
      <c r="C103" t="s">
        <v>12</v>
      </c>
      <c r="D103">
        <v>14.8</v>
      </c>
      <c r="E103">
        <v>6.2</v>
      </c>
      <c r="F103">
        <v>6.2</v>
      </c>
      <c r="G103">
        <v>1.4</v>
      </c>
      <c r="H103">
        <v>2.5</v>
      </c>
      <c r="I103" t="s">
        <v>211</v>
      </c>
      <c r="J103" t="s">
        <v>14</v>
      </c>
      <c r="L103">
        <f t="shared" si="13"/>
        <v>1</v>
      </c>
      <c r="M103">
        <f t="shared" si="20"/>
        <v>29</v>
      </c>
      <c r="O103">
        <f t="shared" si="14"/>
        <v>29</v>
      </c>
      <c r="P103">
        <f t="shared" si="15"/>
        <v>29</v>
      </c>
      <c r="Q103">
        <f t="shared" si="16"/>
        <v>29</v>
      </c>
      <c r="S103">
        <f t="shared" si="17"/>
        <v>31.183870967741932</v>
      </c>
      <c r="T103">
        <f t="shared" si="18"/>
        <v>31.183870967741932</v>
      </c>
      <c r="U103">
        <f t="shared" si="19"/>
        <v>31.183870967741932</v>
      </c>
      <c r="V103">
        <f t="shared" si="21"/>
        <v>31.183870967741932</v>
      </c>
    </row>
    <row r="104" spans="1:22">
      <c r="A104" t="s">
        <v>212</v>
      </c>
      <c r="B104" t="s">
        <v>87</v>
      </c>
      <c r="C104" t="s">
        <v>12</v>
      </c>
      <c r="D104">
        <v>16</v>
      </c>
      <c r="E104">
        <v>5</v>
      </c>
      <c r="F104">
        <v>5</v>
      </c>
      <c r="G104">
        <v>1.2</v>
      </c>
      <c r="H104">
        <v>2.8</v>
      </c>
      <c r="I104" t="s">
        <v>213</v>
      </c>
      <c r="J104" t="s">
        <v>14</v>
      </c>
      <c r="L104">
        <f t="shared" si="13"/>
        <v>1</v>
      </c>
      <c r="M104">
        <f t="shared" si="20"/>
        <v>32.479999999999997</v>
      </c>
      <c r="O104">
        <f t="shared" si="14"/>
        <v>32.479999999999997</v>
      </c>
      <c r="P104">
        <f t="shared" si="15"/>
        <v>32.479999999999997</v>
      </c>
      <c r="Q104">
        <f t="shared" si="16"/>
        <v>32.479999999999997</v>
      </c>
      <c r="S104">
        <f t="shared" si="17"/>
        <v>33.143999999999998</v>
      </c>
      <c r="T104">
        <f t="shared" si="18"/>
        <v>33.143999999999998</v>
      </c>
      <c r="U104">
        <f t="shared" si="19"/>
        <v>33.143999999999998</v>
      </c>
      <c r="V104">
        <f t="shared" si="21"/>
        <v>33.143999999999998</v>
      </c>
    </row>
    <row r="105" spans="1:22">
      <c r="A105" t="s">
        <v>214</v>
      </c>
      <c r="B105" t="s">
        <v>87</v>
      </c>
      <c r="C105" t="s">
        <v>215</v>
      </c>
      <c r="D105">
        <v>18</v>
      </c>
      <c r="E105">
        <v>4.8</v>
      </c>
      <c r="F105">
        <v>4.8</v>
      </c>
      <c r="G105">
        <v>1.8</v>
      </c>
      <c r="H105">
        <v>3</v>
      </c>
      <c r="I105" t="s">
        <v>216</v>
      </c>
      <c r="J105" t="s">
        <v>14</v>
      </c>
      <c r="L105">
        <f t="shared" si="13"/>
        <v>1</v>
      </c>
      <c r="M105">
        <f t="shared" si="20"/>
        <v>34.799999999999997</v>
      </c>
      <c r="O105">
        <f t="shared" si="14"/>
        <v>34.799999999999997</v>
      </c>
      <c r="P105">
        <f t="shared" si="15"/>
        <v>34.799999999999997</v>
      </c>
      <c r="Q105">
        <f t="shared" si="16"/>
        <v>34.799999999999997</v>
      </c>
      <c r="S105">
        <f t="shared" si="17"/>
        <v>51.787500000000001</v>
      </c>
      <c r="T105">
        <f t="shared" si="18"/>
        <v>51.787500000000001</v>
      </c>
      <c r="U105">
        <f t="shared" si="19"/>
        <v>51.787500000000001</v>
      </c>
      <c r="V105">
        <f t="shared" si="21"/>
        <v>51.787500000000001</v>
      </c>
    </row>
    <row r="106" spans="1:22">
      <c r="A106" t="s">
        <v>217</v>
      </c>
      <c r="B106" t="s">
        <v>87</v>
      </c>
      <c r="C106" t="s">
        <v>215</v>
      </c>
      <c r="D106">
        <v>29.5</v>
      </c>
      <c r="E106">
        <v>4</v>
      </c>
      <c r="F106">
        <v>4</v>
      </c>
      <c r="G106">
        <v>1.6</v>
      </c>
      <c r="H106">
        <v>5.2</v>
      </c>
      <c r="I106" t="s">
        <v>218</v>
      </c>
      <c r="J106" t="s">
        <v>14</v>
      </c>
      <c r="L106">
        <f t="shared" si="13"/>
        <v>1</v>
      </c>
      <c r="M106">
        <f t="shared" si="20"/>
        <v>60.32</v>
      </c>
      <c r="O106">
        <f t="shared" si="14"/>
        <v>60.32</v>
      </c>
      <c r="P106">
        <f t="shared" si="15"/>
        <v>60.32</v>
      </c>
      <c r="Q106">
        <f t="shared" si="16"/>
        <v>60.32</v>
      </c>
      <c r="S106">
        <f t="shared" si="17"/>
        <v>55.24</v>
      </c>
      <c r="T106">
        <f t="shared" si="18"/>
        <v>55.24</v>
      </c>
      <c r="U106">
        <f t="shared" si="19"/>
        <v>55.24</v>
      </c>
      <c r="V106">
        <f t="shared" si="21"/>
        <v>55.24</v>
      </c>
    </row>
    <row r="107" spans="1:22">
      <c r="A107" t="s">
        <v>219</v>
      </c>
      <c r="B107" t="s">
        <v>87</v>
      </c>
      <c r="C107" t="s">
        <v>88</v>
      </c>
      <c r="D107">
        <v>0.6</v>
      </c>
      <c r="E107">
        <v>19</v>
      </c>
      <c r="F107">
        <v>25</v>
      </c>
      <c r="G107">
        <v>0.05</v>
      </c>
      <c r="H107">
        <v>0.1</v>
      </c>
      <c r="I107" t="s">
        <v>220</v>
      </c>
      <c r="J107" t="s">
        <v>90</v>
      </c>
      <c r="L107">
        <f t="shared" si="13"/>
        <v>0.76</v>
      </c>
      <c r="M107">
        <f t="shared" si="20"/>
        <v>1.1599999999999999</v>
      </c>
      <c r="O107">
        <f t="shared" si="14"/>
        <v>0.50921216000000002</v>
      </c>
      <c r="P107">
        <f t="shared" si="15"/>
        <v>0.58854736842105349</v>
      </c>
      <c r="Q107">
        <f t="shared" si="16"/>
        <v>0.50921216000000002</v>
      </c>
      <c r="S107">
        <f t="shared" si="17"/>
        <v>0.36342105263157898</v>
      </c>
      <c r="T107">
        <f t="shared" si="18"/>
        <v>0.15953312000000003</v>
      </c>
      <c r="U107">
        <f t="shared" si="19"/>
        <v>0.18438836565096983</v>
      </c>
      <c r="V107">
        <f t="shared" si="21"/>
        <v>0.15953312000000003</v>
      </c>
    </row>
    <row r="108" spans="1:22">
      <c r="A108" t="s">
        <v>221</v>
      </c>
      <c r="B108" t="s">
        <v>87</v>
      </c>
      <c r="C108" t="s">
        <v>88</v>
      </c>
      <c r="D108">
        <v>0.5</v>
      </c>
      <c r="E108">
        <v>11</v>
      </c>
      <c r="F108">
        <v>15</v>
      </c>
      <c r="G108">
        <v>0.06</v>
      </c>
      <c r="H108">
        <v>0.08</v>
      </c>
      <c r="I108" t="s">
        <v>222</v>
      </c>
      <c r="J108" t="s">
        <v>90</v>
      </c>
      <c r="L108">
        <f t="shared" si="13"/>
        <v>0.73333333333333328</v>
      </c>
      <c r="M108">
        <f t="shared" si="20"/>
        <v>0.92799999999999994</v>
      </c>
      <c r="O108">
        <f t="shared" si="14"/>
        <v>0.36597570370370358</v>
      </c>
      <c r="P108">
        <f t="shared" si="15"/>
        <v>0.45556363636363578</v>
      </c>
      <c r="Q108">
        <f t="shared" si="16"/>
        <v>0.36597570370370358</v>
      </c>
      <c r="S108">
        <f t="shared" si="17"/>
        <v>0.7532727272727272</v>
      </c>
      <c r="T108">
        <f t="shared" si="18"/>
        <v>0.29706844444444436</v>
      </c>
      <c r="U108">
        <f t="shared" si="19"/>
        <v>0.36978842975206561</v>
      </c>
      <c r="V108">
        <f t="shared" si="21"/>
        <v>0.29706844444444436</v>
      </c>
    </row>
    <row r="109" spans="1:22">
      <c r="A109" t="s">
        <v>223</v>
      </c>
      <c r="B109" t="s">
        <v>87</v>
      </c>
      <c r="C109" t="s">
        <v>88</v>
      </c>
      <c r="D109">
        <v>0.9</v>
      </c>
      <c r="E109">
        <v>15</v>
      </c>
      <c r="F109">
        <v>20</v>
      </c>
      <c r="G109">
        <v>0.05</v>
      </c>
      <c r="H109">
        <v>0.14000000000000001</v>
      </c>
      <c r="I109" t="s">
        <v>224</v>
      </c>
      <c r="J109" t="s">
        <v>107</v>
      </c>
      <c r="L109">
        <f t="shared" si="13"/>
        <v>0.75</v>
      </c>
      <c r="M109">
        <f t="shared" si="20"/>
        <v>1.6240000000000001</v>
      </c>
      <c r="O109">
        <f t="shared" si="14"/>
        <v>0.6851250000000001</v>
      </c>
      <c r="P109">
        <f t="shared" si="15"/>
        <v>0.81200000000000006</v>
      </c>
      <c r="Q109">
        <f t="shared" si="16"/>
        <v>0.6851250000000001</v>
      </c>
      <c r="S109">
        <f t="shared" si="17"/>
        <v>0.46033333333333337</v>
      </c>
      <c r="T109">
        <f t="shared" si="18"/>
        <v>0.194203125</v>
      </c>
      <c r="U109">
        <f t="shared" si="19"/>
        <v>0.23016666666666669</v>
      </c>
      <c r="V109">
        <f t="shared" si="21"/>
        <v>0.194203125</v>
      </c>
    </row>
    <row r="110" spans="1:22">
      <c r="A110" t="s">
        <v>225</v>
      </c>
      <c r="B110" t="s">
        <v>87</v>
      </c>
      <c r="C110" t="s">
        <v>88</v>
      </c>
      <c r="D110">
        <v>1.5</v>
      </c>
      <c r="E110">
        <v>10</v>
      </c>
      <c r="F110">
        <v>14</v>
      </c>
      <c r="G110">
        <v>0.08</v>
      </c>
      <c r="H110">
        <v>0.25</v>
      </c>
      <c r="I110" t="s">
        <v>226</v>
      </c>
      <c r="J110" t="s">
        <v>107</v>
      </c>
      <c r="L110">
        <f t="shared" si="13"/>
        <v>0.7142857142857143</v>
      </c>
      <c r="M110">
        <f t="shared" si="20"/>
        <v>2.9</v>
      </c>
      <c r="O110">
        <f t="shared" si="14"/>
        <v>1.0568513119533529</v>
      </c>
      <c r="P110">
        <f t="shared" si="15"/>
        <v>1.4085714285714286</v>
      </c>
      <c r="Q110">
        <f t="shared" si="16"/>
        <v>1.0568513119533529</v>
      </c>
      <c r="S110">
        <f t="shared" si="17"/>
        <v>1.1048</v>
      </c>
      <c r="T110">
        <f t="shared" si="18"/>
        <v>0.40262390670553938</v>
      </c>
      <c r="U110">
        <f t="shared" si="19"/>
        <v>0.5366171428571429</v>
      </c>
      <c r="V110">
        <f t="shared" si="21"/>
        <v>0.40262390670553938</v>
      </c>
    </row>
    <row r="111" spans="1:22">
      <c r="A111" t="s">
        <v>227</v>
      </c>
      <c r="B111" t="s">
        <v>87</v>
      </c>
      <c r="C111" t="s">
        <v>88</v>
      </c>
      <c r="D111">
        <v>2.2999999999999998</v>
      </c>
      <c r="E111">
        <v>8.1999999999999993</v>
      </c>
      <c r="F111">
        <v>11</v>
      </c>
      <c r="G111">
        <v>0.1</v>
      </c>
      <c r="H111">
        <v>0.55000000000000004</v>
      </c>
      <c r="I111" t="s">
        <v>228</v>
      </c>
      <c r="J111" t="s">
        <v>90</v>
      </c>
      <c r="L111">
        <f t="shared" si="13"/>
        <v>0.74545454545454537</v>
      </c>
      <c r="M111">
        <f t="shared" si="20"/>
        <v>6.38</v>
      </c>
      <c r="O111">
        <f t="shared" si="14"/>
        <v>2.6429209917355361</v>
      </c>
      <c r="P111">
        <f t="shared" si="15"/>
        <v>3.1716097560975607</v>
      </c>
      <c r="Q111">
        <f t="shared" si="16"/>
        <v>2.6429209917355361</v>
      </c>
      <c r="S111">
        <f t="shared" si="17"/>
        <v>1.6841463414634148</v>
      </c>
      <c r="T111">
        <f t="shared" si="18"/>
        <v>0.69765920360631084</v>
      </c>
      <c r="U111">
        <f t="shared" si="19"/>
        <v>0.83721864690930725</v>
      </c>
      <c r="V111">
        <f t="shared" si="21"/>
        <v>0.69765920360631084</v>
      </c>
    </row>
    <row r="112" spans="1:22">
      <c r="A112" t="s">
        <v>229</v>
      </c>
      <c r="B112" t="s">
        <v>87</v>
      </c>
      <c r="C112" t="s">
        <v>88</v>
      </c>
      <c r="D112">
        <v>11.6</v>
      </c>
      <c r="E112">
        <v>5</v>
      </c>
      <c r="F112">
        <v>7</v>
      </c>
      <c r="G112">
        <v>0.25</v>
      </c>
      <c r="H112">
        <v>3.5</v>
      </c>
      <c r="I112" t="s">
        <v>230</v>
      </c>
      <c r="J112" t="s">
        <v>90</v>
      </c>
      <c r="L112">
        <f t="shared" si="13"/>
        <v>0.7142857142857143</v>
      </c>
      <c r="M112">
        <f t="shared" si="20"/>
        <v>40.6</v>
      </c>
      <c r="O112">
        <f t="shared" si="14"/>
        <v>14.795918367346941</v>
      </c>
      <c r="P112">
        <f t="shared" si="15"/>
        <v>19.720000000000002</v>
      </c>
      <c r="Q112">
        <f t="shared" si="16"/>
        <v>14.795918367346941</v>
      </c>
      <c r="S112">
        <f t="shared" si="17"/>
        <v>6.9049999999999994</v>
      </c>
      <c r="T112">
        <f t="shared" si="18"/>
        <v>2.5163994169096209</v>
      </c>
      <c r="U112">
        <f t="shared" si="19"/>
        <v>3.3538571428571431</v>
      </c>
      <c r="V112">
        <f t="shared" si="21"/>
        <v>2.5163994169096209</v>
      </c>
    </row>
    <row r="113" spans="1:22">
      <c r="A113" t="s">
        <v>231</v>
      </c>
      <c r="B113" t="s">
        <v>87</v>
      </c>
      <c r="C113" t="s">
        <v>88</v>
      </c>
      <c r="D113">
        <v>10.4</v>
      </c>
      <c r="E113">
        <v>6</v>
      </c>
      <c r="F113">
        <v>8</v>
      </c>
      <c r="G113">
        <v>0.22</v>
      </c>
      <c r="H113">
        <v>3</v>
      </c>
      <c r="I113" t="s">
        <v>232</v>
      </c>
      <c r="J113" t="s">
        <v>107</v>
      </c>
      <c r="L113">
        <f t="shared" si="13"/>
        <v>0.75</v>
      </c>
      <c r="M113">
        <f t="shared" si="20"/>
        <v>34.799999999999997</v>
      </c>
      <c r="O113">
        <f t="shared" si="14"/>
        <v>14.681249999999999</v>
      </c>
      <c r="P113">
        <f t="shared" si="15"/>
        <v>17.399999999999999</v>
      </c>
      <c r="Q113">
        <f t="shared" si="16"/>
        <v>14.681249999999999</v>
      </c>
      <c r="S113">
        <f t="shared" si="17"/>
        <v>5.0636666666666663</v>
      </c>
      <c r="T113">
        <f t="shared" si="18"/>
        <v>2.1362343749999999</v>
      </c>
      <c r="U113">
        <f t="shared" si="19"/>
        <v>2.5318333333333332</v>
      </c>
      <c r="V113">
        <f t="shared" si="21"/>
        <v>2.1362343749999999</v>
      </c>
    </row>
    <row r="114" spans="1:22">
      <c r="A114" t="s">
        <v>233</v>
      </c>
      <c r="B114" t="s">
        <v>87</v>
      </c>
      <c r="C114" t="s">
        <v>88</v>
      </c>
      <c r="D114">
        <v>1.5</v>
      </c>
      <c r="E114">
        <v>66</v>
      </c>
      <c r="F114">
        <v>72</v>
      </c>
      <c r="G114">
        <v>0.55000000000000004</v>
      </c>
      <c r="H114">
        <v>0.35</v>
      </c>
      <c r="I114" t="s">
        <v>234</v>
      </c>
      <c r="J114" t="s">
        <v>90</v>
      </c>
      <c r="L114">
        <f t="shared" si="13"/>
        <v>0.91666666666666663</v>
      </c>
      <c r="M114">
        <f t="shared" si="20"/>
        <v>4.0599999999999996</v>
      </c>
      <c r="O114">
        <f t="shared" si="14"/>
        <v>3.1272337962962955</v>
      </c>
      <c r="P114">
        <f t="shared" si="15"/>
        <v>3.1372727272727294</v>
      </c>
      <c r="Q114">
        <f t="shared" si="16"/>
        <v>3.1272337962962955</v>
      </c>
      <c r="S114">
        <f t="shared" si="17"/>
        <v>1.1508333333333334</v>
      </c>
      <c r="T114">
        <f t="shared" si="18"/>
        <v>0.88643470293209869</v>
      </c>
      <c r="U114">
        <f t="shared" si="19"/>
        <v>0.88928030303030381</v>
      </c>
      <c r="V114">
        <f t="shared" si="21"/>
        <v>0.88643470293209869</v>
      </c>
    </row>
    <row r="115" spans="1:22">
      <c r="A115" t="s">
        <v>235</v>
      </c>
      <c r="B115" t="s">
        <v>87</v>
      </c>
      <c r="C115" t="s">
        <v>88</v>
      </c>
      <c r="D115">
        <v>25.5</v>
      </c>
      <c r="E115">
        <v>3.5</v>
      </c>
      <c r="F115">
        <v>4.5</v>
      </c>
      <c r="G115">
        <v>0.4</v>
      </c>
      <c r="H115">
        <v>6</v>
      </c>
      <c r="I115" t="s">
        <v>236</v>
      </c>
      <c r="J115" t="s">
        <v>107</v>
      </c>
      <c r="L115">
        <f t="shared" si="13"/>
        <v>0.77777777777777779</v>
      </c>
      <c r="M115">
        <f t="shared" si="20"/>
        <v>69.599999999999994</v>
      </c>
      <c r="O115">
        <f t="shared" si="14"/>
        <v>32.747325102880659</v>
      </c>
      <c r="P115">
        <f t="shared" si="15"/>
        <v>36.457142857142912</v>
      </c>
      <c r="Q115">
        <f t="shared" si="16"/>
        <v>32.747325102880659</v>
      </c>
      <c r="S115">
        <f t="shared" si="17"/>
        <v>15.782857142857143</v>
      </c>
      <c r="T115">
        <f t="shared" si="18"/>
        <v>7.425953360768176</v>
      </c>
      <c r="U115">
        <f t="shared" si="19"/>
        <v>8.2672108843537551</v>
      </c>
      <c r="V115">
        <f t="shared" si="21"/>
        <v>7.425953360768176</v>
      </c>
    </row>
    <row r="116" spans="1:22">
      <c r="A116" t="s">
        <v>237</v>
      </c>
      <c r="B116" t="s">
        <v>87</v>
      </c>
      <c r="C116" t="s">
        <v>88</v>
      </c>
      <c r="D116">
        <v>15</v>
      </c>
      <c r="E116">
        <v>4.2</v>
      </c>
      <c r="F116">
        <v>5.5</v>
      </c>
      <c r="G116">
        <v>0.38</v>
      </c>
      <c r="H116">
        <v>3.5</v>
      </c>
      <c r="I116" t="s">
        <v>238</v>
      </c>
      <c r="J116" t="s">
        <v>107</v>
      </c>
      <c r="L116">
        <f t="shared" si="13"/>
        <v>0.76363636363636367</v>
      </c>
      <c r="M116">
        <f t="shared" si="20"/>
        <v>40.6</v>
      </c>
      <c r="O116">
        <f t="shared" si="14"/>
        <v>18.079475882794892</v>
      </c>
      <c r="P116">
        <f t="shared" si="15"/>
        <v>20.7218181818182</v>
      </c>
      <c r="Q116">
        <f t="shared" si="16"/>
        <v>18.079475882794892</v>
      </c>
      <c r="S116">
        <f t="shared" si="17"/>
        <v>12.494761904761905</v>
      </c>
      <c r="T116">
        <f t="shared" si="18"/>
        <v>5.5640085349361383</v>
      </c>
      <c r="U116">
        <f t="shared" si="19"/>
        <v>6.3771966604823804</v>
      </c>
      <c r="V116">
        <f t="shared" si="21"/>
        <v>5.5640085349361383</v>
      </c>
    </row>
    <row r="117" spans="1:22">
      <c r="A117" t="s">
        <v>239</v>
      </c>
      <c r="B117" t="s">
        <v>87</v>
      </c>
      <c r="C117" t="s">
        <v>88</v>
      </c>
      <c r="D117">
        <v>0.8</v>
      </c>
      <c r="E117">
        <v>12</v>
      </c>
      <c r="F117">
        <v>15</v>
      </c>
      <c r="G117">
        <v>0.15</v>
      </c>
      <c r="H117">
        <v>0.12</v>
      </c>
      <c r="I117" t="s">
        <v>240</v>
      </c>
      <c r="J117" t="s">
        <v>107</v>
      </c>
      <c r="L117">
        <f t="shared" si="13"/>
        <v>0.8</v>
      </c>
      <c r="M117">
        <f t="shared" si="20"/>
        <v>1.3919999999999999</v>
      </c>
      <c r="O117">
        <f t="shared" si="14"/>
        <v>0.71270400000000012</v>
      </c>
      <c r="P117">
        <f t="shared" si="15"/>
        <v>0.76560000000000095</v>
      </c>
      <c r="Q117">
        <f t="shared" si="16"/>
        <v>0.71270400000000012</v>
      </c>
      <c r="S117">
        <f t="shared" si="17"/>
        <v>1.7262500000000001</v>
      </c>
      <c r="T117">
        <f t="shared" si="18"/>
        <v>0.88384000000000029</v>
      </c>
      <c r="U117">
        <f t="shared" si="19"/>
        <v>0.94943750000000127</v>
      </c>
      <c r="V117">
        <f t="shared" si="21"/>
        <v>0.88384000000000029</v>
      </c>
    </row>
    <row r="118" spans="1:22">
      <c r="A118" t="s">
        <v>241</v>
      </c>
      <c r="B118" t="s">
        <v>87</v>
      </c>
      <c r="C118" t="s">
        <v>12</v>
      </c>
      <c r="D118">
        <v>3.7</v>
      </c>
      <c r="E118">
        <v>18</v>
      </c>
      <c r="F118">
        <v>18</v>
      </c>
      <c r="G118">
        <v>1.1000000000000001</v>
      </c>
      <c r="H118">
        <v>0.6</v>
      </c>
      <c r="I118" t="s">
        <v>242</v>
      </c>
      <c r="J118" t="s">
        <v>14</v>
      </c>
      <c r="L118">
        <f t="shared" si="13"/>
        <v>1</v>
      </c>
      <c r="M118">
        <f t="shared" si="20"/>
        <v>6.96</v>
      </c>
      <c r="O118">
        <f t="shared" si="14"/>
        <v>6.96</v>
      </c>
      <c r="P118">
        <f t="shared" si="15"/>
        <v>6.96</v>
      </c>
      <c r="Q118">
        <f t="shared" si="16"/>
        <v>6.96</v>
      </c>
      <c r="S118">
        <f t="shared" si="17"/>
        <v>8.4394444444444439</v>
      </c>
      <c r="T118">
        <f t="shared" si="18"/>
        <v>8.4394444444444439</v>
      </c>
      <c r="U118">
        <f t="shared" si="19"/>
        <v>8.4394444444444439</v>
      </c>
      <c r="V118">
        <f t="shared" si="21"/>
        <v>8.4394444444444439</v>
      </c>
    </row>
    <row r="119" spans="1:22">
      <c r="A119" t="s">
        <v>243</v>
      </c>
      <c r="B119" t="s">
        <v>87</v>
      </c>
      <c r="C119" t="s">
        <v>12</v>
      </c>
      <c r="D119">
        <v>5.4</v>
      </c>
      <c r="E119">
        <v>15</v>
      </c>
      <c r="F119">
        <v>15</v>
      </c>
      <c r="G119">
        <v>1</v>
      </c>
      <c r="H119">
        <v>0.8</v>
      </c>
      <c r="I119" t="s">
        <v>244</v>
      </c>
      <c r="J119" t="s">
        <v>14</v>
      </c>
      <c r="L119">
        <f t="shared" si="13"/>
        <v>1</v>
      </c>
      <c r="M119">
        <f t="shared" si="20"/>
        <v>9.2799999999999994</v>
      </c>
      <c r="O119">
        <f t="shared" si="14"/>
        <v>9.2799999999999994</v>
      </c>
      <c r="P119">
        <f t="shared" si="15"/>
        <v>9.2799999999999994</v>
      </c>
      <c r="Q119">
        <f t="shared" si="16"/>
        <v>9.2799999999999994</v>
      </c>
      <c r="S119">
        <f t="shared" si="17"/>
        <v>9.206666666666667</v>
      </c>
      <c r="T119">
        <f t="shared" si="18"/>
        <v>9.206666666666667</v>
      </c>
      <c r="U119">
        <f t="shared" si="19"/>
        <v>9.206666666666667</v>
      </c>
      <c r="V119">
        <f t="shared" si="21"/>
        <v>9.206666666666667</v>
      </c>
    </row>
    <row r="120" spans="1:22">
      <c r="A120" t="s">
        <v>245</v>
      </c>
      <c r="B120" t="s">
        <v>87</v>
      </c>
      <c r="C120" t="s">
        <v>88</v>
      </c>
      <c r="D120">
        <v>1.6</v>
      </c>
      <c r="E120">
        <v>6</v>
      </c>
      <c r="F120">
        <v>9</v>
      </c>
      <c r="G120">
        <v>0.12</v>
      </c>
      <c r="H120">
        <v>0.3</v>
      </c>
      <c r="I120" t="s">
        <v>246</v>
      </c>
      <c r="J120" t="s">
        <v>107</v>
      </c>
      <c r="L120">
        <f t="shared" si="13"/>
        <v>0.66666666666666663</v>
      </c>
      <c r="M120">
        <f t="shared" si="20"/>
        <v>3.48</v>
      </c>
      <c r="O120">
        <f t="shared" si="14"/>
        <v>1.0311111111111111</v>
      </c>
      <c r="P120">
        <f t="shared" si="15"/>
        <v>1.74</v>
      </c>
      <c r="Q120">
        <f t="shared" si="16"/>
        <v>1.0311111111111111</v>
      </c>
      <c r="S120">
        <f t="shared" si="17"/>
        <v>2.762</v>
      </c>
      <c r="T120">
        <f t="shared" si="18"/>
        <v>0.8183703703703703</v>
      </c>
      <c r="U120">
        <f t="shared" si="19"/>
        <v>1.381</v>
      </c>
      <c r="V120">
        <f t="shared" si="21"/>
        <v>0.8183703703703703</v>
      </c>
    </row>
    <row r="121" spans="1:22">
      <c r="A121" t="s">
        <v>247</v>
      </c>
      <c r="B121" t="s">
        <v>87</v>
      </c>
      <c r="C121" t="s">
        <v>88</v>
      </c>
      <c r="D121">
        <v>80</v>
      </c>
      <c r="E121">
        <v>1.8</v>
      </c>
      <c r="F121">
        <v>2.5</v>
      </c>
      <c r="G121">
        <v>0.22</v>
      </c>
      <c r="H121">
        <v>15</v>
      </c>
      <c r="I121" t="s">
        <v>248</v>
      </c>
      <c r="J121" t="s">
        <v>107</v>
      </c>
      <c r="L121">
        <f t="shared" si="13"/>
        <v>0.72</v>
      </c>
      <c r="M121">
        <f t="shared" si="20"/>
        <v>174</v>
      </c>
      <c r="O121">
        <f t="shared" si="14"/>
        <v>64.945151999999993</v>
      </c>
      <c r="P121">
        <f t="shared" si="15"/>
        <v>84.680000000000106</v>
      </c>
      <c r="Q121">
        <f t="shared" si="16"/>
        <v>64.945151999999993</v>
      </c>
      <c r="S121">
        <f t="shared" si="17"/>
        <v>16.878888888888888</v>
      </c>
      <c r="T121">
        <f t="shared" si="18"/>
        <v>6.3000115199999991</v>
      </c>
      <c r="U121">
        <f t="shared" si="19"/>
        <v>8.2143925925926027</v>
      </c>
      <c r="V121">
        <f t="shared" si="21"/>
        <v>6.3000115199999991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ddc55989-3c9e-4466-8514-eac6f80f6373}" enabled="1" method="Privileged" siteId="{18a7fec8-652f-409b-8369-272d9ce8062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2026-04-20T05:42:38Z</dcterms:modified>
</cp:coreProperties>
</file>